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1NCİ LİG\TAKIM LİSTELERİ\1. LİG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M30" i="1" l="1"/>
  <c r="L30" i="1"/>
  <c r="K30" i="1"/>
  <c r="I30" i="1"/>
  <c r="H30" i="1"/>
  <c r="E30" i="1"/>
  <c r="C30" i="1"/>
  <c r="M29" i="1"/>
  <c r="L29" i="1"/>
  <c r="K29" i="1"/>
  <c r="I29" i="1"/>
  <c r="H29" i="1"/>
  <c r="E29" i="1"/>
  <c r="C29" i="1"/>
  <c r="M28" i="1"/>
  <c r="L28" i="1"/>
  <c r="K28" i="1"/>
  <c r="I28" i="1"/>
  <c r="H28" i="1"/>
  <c r="E28" i="1"/>
  <c r="C28" i="1"/>
  <c r="M27" i="1"/>
  <c r="L27" i="1"/>
  <c r="K27" i="1"/>
  <c r="I27" i="1"/>
  <c r="H27" i="1"/>
  <c r="E27" i="1"/>
  <c r="C27" i="1"/>
  <c r="M26" i="1"/>
  <c r="L26" i="1"/>
  <c r="K26" i="1"/>
  <c r="I26" i="1"/>
  <c r="H26" i="1"/>
  <c r="E26" i="1"/>
  <c r="C26" i="1"/>
  <c r="M25" i="1"/>
  <c r="L25" i="1"/>
  <c r="K25" i="1"/>
  <c r="I25" i="1"/>
  <c r="H25" i="1"/>
  <c r="E25" i="1"/>
  <c r="C25" i="1"/>
  <c r="M24" i="1"/>
  <c r="L24" i="1"/>
  <c r="K24" i="1"/>
  <c r="I24" i="1"/>
  <c r="H24" i="1"/>
  <c r="E24" i="1"/>
  <c r="C24" i="1"/>
  <c r="M23" i="1"/>
  <c r="L23" i="1"/>
  <c r="K23" i="1"/>
  <c r="I23" i="1"/>
  <c r="H23" i="1"/>
  <c r="E23" i="1"/>
  <c r="C23" i="1"/>
  <c r="M22" i="1"/>
  <c r="L22" i="1"/>
  <c r="K22" i="1"/>
  <c r="I22" i="1"/>
  <c r="H22" i="1"/>
  <c r="E22" i="1"/>
  <c r="C22" i="1"/>
  <c r="M21" i="1"/>
  <c r="L21" i="1"/>
  <c r="K21" i="1"/>
  <c r="I21" i="1"/>
  <c r="H21" i="1"/>
  <c r="E21" i="1"/>
  <c r="C21" i="1"/>
  <c r="M20" i="1"/>
  <c r="L20" i="1"/>
  <c r="K20" i="1"/>
  <c r="I20" i="1"/>
  <c r="H20" i="1"/>
  <c r="E20" i="1"/>
  <c r="C20" i="1"/>
  <c r="M19" i="1"/>
  <c r="L19" i="1"/>
  <c r="K19" i="1"/>
  <c r="I19" i="1"/>
  <c r="H19" i="1"/>
  <c r="E19" i="1"/>
  <c r="C19" i="1"/>
  <c r="M18" i="1"/>
  <c r="L18" i="1"/>
  <c r="K18" i="1"/>
  <c r="I18" i="1"/>
  <c r="H18" i="1"/>
  <c r="E18" i="1"/>
  <c r="C18" i="1"/>
  <c r="M17" i="1"/>
  <c r="L17" i="1"/>
  <c r="K17" i="1"/>
  <c r="I17" i="1"/>
  <c r="H17" i="1"/>
  <c r="E17" i="1"/>
  <c r="C17" i="1"/>
  <c r="M16" i="1"/>
  <c r="L16" i="1"/>
  <c r="K16" i="1"/>
  <c r="I16" i="1"/>
  <c r="H16" i="1"/>
  <c r="E16" i="1"/>
  <c r="C16" i="1"/>
  <c r="M15" i="1"/>
  <c r="L15" i="1"/>
  <c r="K15" i="1"/>
  <c r="I15" i="1"/>
  <c r="H15" i="1"/>
  <c r="E15" i="1"/>
  <c r="C15" i="1"/>
  <c r="M14" i="1"/>
  <c r="L14" i="1"/>
  <c r="K14" i="1"/>
  <c r="I14" i="1"/>
  <c r="H14" i="1"/>
  <c r="E14" i="1"/>
  <c r="C14" i="1"/>
  <c r="M13" i="1"/>
  <c r="L13" i="1"/>
  <c r="K13" i="1"/>
  <c r="I13" i="1"/>
  <c r="H13" i="1"/>
  <c r="E13" i="1"/>
  <c r="C13" i="1"/>
  <c r="M12" i="1"/>
  <c r="L12" i="1"/>
  <c r="K12" i="1"/>
  <c r="I12" i="1"/>
  <c r="H12" i="1"/>
  <c r="E12" i="1"/>
  <c r="C12" i="1"/>
  <c r="M11" i="1"/>
  <c r="L11" i="1"/>
  <c r="K11" i="1"/>
  <c r="I11" i="1"/>
  <c r="H11" i="1"/>
  <c r="E11" i="1"/>
  <c r="C11" i="1"/>
  <c r="M10" i="1"/>
  <c r="L10" i="1"/>
  <c r="K10" i="1"/>
  <c r="I10" i="1"/>
  <c r="H10" i="1"/>
  <c r="E10" i="1"/>
  <c r="C10" i="1"/>
  <c r="M9" i="1"/>
  <c r="L9" i="1"/>
  <c r="K9" i="1"/>
  <c r="I9" i="1"/>
  <c r="H9" i="1"/>
  <c r="E9" i="1"/>
  <c r="C9" i="1"/>
  <c r="M8" i="1"/>
  <c r="L8" i="1"/>
  <c r="K8" i="1"/>
  <c r="I8" i="1"/>
  <c r="H8" i="1"/>
  <c r="E8" i="1"/>
  <c r="C8" i="1"/>
  <c r="M7" i="1"/>
  <c r="L7" i="1"/>
  <c r="K7" i="1"/>
  <c r="I7" i="1"/>
  <c r="H7" i="1"/>
  <c r="E7" i="1"/>
  <c r="C7" i="1"/>
  <c r="M6" i="1"/>
  <c r="L6" i="1"/>
  <c r="K6" i="1"/>
  <c r="I6" i="1"/>
  <c r="H6" i="1"/>
  <c r="E6" i="1"/>
  <c r="C6" i="1"/>
  <c r="M5" i="1"/>
  <c r="L5" i="1"/>
  <c r="K5" i="1"/>
  <c r="I5" i="1"/>
  <c r="E5" i="1"/>
  <c r="C5" i="1"/>
  <c r="M4" i="1"/>
  <c r="L4" i="1"/>
  <c r="K4" i="1"/>
  <c r="I4" i="1"/>
  <c r="H4" i="1"/>
  <c r="E4" i="1"/>
  <c r="C4" i="1"/>
  <c r="M3" i="1"/>
  <c r="L3" i="1"/>
  <c r="K3" i="1"/>
  <c r="I3" i="1"/>
  <c r="H3" i="1"/>
  <c r="E3" i="1"/>
  <c r="C3" i="1"/>
  <c r="AD3" i="1" l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F7" i="1" l="1"/>
  <c r="AF11" i="1"/>
  <c r="AF15" i="1"/>
  <c r="AF19" i="1"/>
  <c r="AF23" i="1"/>
  <c r="AF27" i="1"/>
  <c r="AF6" i="1"/>
  <c r="AF14" i="1"/>
  <c r="AF22" i="1"/>
  <c r="AF30" i="1"/>
  <c r="AF4" i="1"/>
  <c r="AF8" i="1"/>
  <c r="AF12" i="1"/>
  <c r="AF16" i="1"/>
  <c r="AF24" i="1"/>
  <c r="AF3" i="1"/>
  <c r="AF10" i="1"/>
  <c r="AF18" i="1"/>
  <c r="AF26" i="1"/>
  <c r="AF5" i="1"/>
  <c r="AF9" i="1"/>
  <c r="AF13" i="1"/>
  <c r="AF17" i="1"/>
  <c r="AF21" i="1"/>
  <c r="AF25" i="1"/>
  <c r="AF29" i="1"/>
  <c r="AF20" i="1"/>
  <c r="AF28" i="1"/>
  <c r="AD2" i="1"/>
  <c r="J3" i="1"/>
  <c r="AE3" i="1" s="1"/>
  <c r="J23" i="1"/>
  <c r="AE23" i="1" s="1"/>
  <c r="J24" i="1"/>
  <c r="AE24" i="1" s="1"/>
  <c r="J25" i="1"/>
  <c r="AE25" i="1" s="1"/>
  <c r="J26" i="1"/>
  <c r="AE26" i="1" s="1"/>
  <c r="J27" i="1"/>
  <c r="AE27" i="1" s="1"/>
  <c r="J28" i="1"/>
  <c r="AE28" i="1" s="1"/>
  <c r="J29" i="1"/>
  <c r="AE29" i="1" s="1"/>
  <c r="J30" i="1"/>
  <c r="AE30" i="1" s="1"/>
  <c r="J4" i="1"/>
  <c r="AE4" i="1" s="1"/>
  <c r="J5" i="1"/>
  <c r="AE5" i="1" s="1"/>
  <c r="J6" i="1"/>
  <c r="AE6" i="1" s="1"/>
  <c r="J7" i="1"/>
  <c r="AE7" i="1" s="1"/>
  <c r="J8" i="1"/>
  <c r="AE8" i="1" s="1"/>
  <c r="J9" i="1"/>
  <c r="AE9" i="1" s="1"/>
  <c r="J10" i="1"/>
  <c r="AE10" i="1" s="1"/>
  <c r="J11" i="1"/>
  <c r="AE11" i="1" s="1"/>
  <c r="J12" i="1"/>
  <c r="AE12" i="1" s="1"/>
  <c r="J13" i="1"/>
  <c r="AE13" i="1" s="1"/>
  <c r="J14" i="1"/>
  <c r="AE14" i="1" s="1"/>
  <c r="J15" i="1"/>
  <c r="AE15" i="1" s="1"/>
  <c r="J16" i="1"/>
  <c r="AE16" i="1" s="1"/>
  <c r="J17" i="1"/>
  <c r="AE17" i="1" s="1"/>
  <c r="J18" i="1"/>
  <c r="AE18" i="1" s="1"/>
  <c r="J19" i="1"/>
  <c r="AE19" i="1" s="1"/>
  <c r="J20" i="1"/>
  <c r="AE20" i="1" s="1"/>
  <c r="J21" i="1"/>
  <c r="AE21" i="1" s="1"/>
  <c r="J22" i="1"/>
  <c r="AE22" i="1" s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4" i="1"/>
  <c r="G4" i="1"/>
  <c r="F5" i="1"/>
  <c r="G5" i="1"/>
  <c r="F6" i="1"/>
  <c r="G6" i="1"/>
  <c r="F7" i="1"/>
  <c r="G7" i="1"/>
  <c r="F8" i="1"/>
  <c r="G8" i="1"/>
  <c r="F9" i="1"/>
  <c r="G9" i="1"/>
  <c r="G3" i="1"/>
  <c r="F3" i="1"/>
  <c r="AG30" i="1" l="1"/>
  <c r="AG14" i="1"/>
  <c r="AG12" i="1"/>
  <c r="AG8" i="1"/>
  <c r="AG19" i="1"/>
  <c r="AG11" i="1"/>
  <c r="AG23" i="1"/>
  <c r="AG15" i="1"/>
  <c r="AG28" i="1"/>
  <c r="AG16" i="1"/>
  <c r="AG27" i="1"/>
  <c r="AG22" i="1"/>
  <c r="AG20" i="1"/>
  <c r="AG21" i="1"/>
  <c r="AG24" i="1"/>
  <c r="AG7" i="1"/>
  <c r="AG25" i="1"/>
  <c r="AG17" i="1"/>
  <c r="AG3" i="1"/>
  <c r="AG10" i="1"/>
  <c r="AG6" i="1"/>
  <c r="AG9" i="1"/>
  <c r="AG4" i="1"/>
  <c r="AG5" i="1"/>
  <c r="AG29" i="1"/>
  <c r="AG13" i="1"/>
  <c r="AG26" i="1"/>
  <c r="AG18" i="1"/>
  <c r="AE2" i="1"/>
  <c r="AG2" i="1" l="1"/>
</calcChain>
</file>

<file path=xl/sharedStrings.xml><?xml version="1.0" encoding="utf-8"?>
<sst xmlns="http://schemas.openxmlformats.org/spreadsheetml/2006/main" count="134" uniqueCount="87">
  <si>
    <t>SIRA</t>
  </si>
  <si>
    <t>Kaptan</t>
  </si>
  <si>
    <t>Unvan</t>
  </si>
  <si>
    <t>Bayan</t>
  </si>
  <si>
    <t>ELO</t>
  </si>
  <si>
    <t>UKD</t>
  </si>
  <si>
    <t>16 Yaş Genel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</si>
  <si>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</si>
  <si>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</si>
  <si>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</si>
  <si>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</si>
  <si>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</si>
  <si>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</si>
  <si>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</si>
  <si>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</si>
  <si>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</si>
  <si>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</si>
  <si>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KADIN</t>
  </si>
  <si>
    <t>U16</t>
  </si>
  <si>
    <t>MAX</t>
  </si>
  <si>
    <t>MASA NO</t>
  </si>
  <si>
    <t>SATRANÇ EĞİTİM DERNEĞİ</t>
  </si>
  <si>
    <t>Işık Can</t>
  </si>
  <si>
    <t>20/4/2005</t>
  </si>
  <si>
    <t>TC</t>
  </si>
  <si>
    <t>IM</t>
  </si>
  <si>
    <t>Adman Devran Tolon</t>
  </si>
  <si>
    <t>0047</t>
  </si>
  <si>
    <t>22/3/2002</t>
  </si>
  <si>
    <t>KKTC</t>
  </si>
  <si>
    <t>Işıl Can</t>
  </si>
  <si>
    <t>3617</t>
  </si>
  <si>
    <t>X</t>
  </si>
  <si>
    <t>Gökmen Coşan</t>
  </si>
  <si>
    <t>0375</t>
  </si>
  <si>
    <t>30/12/1962</t>
  </si>
  <si>
    <t>Türkmen Coşan</t>
  </si>
  <si>
    <t>0137</t>
  </si>
  <si>
    <t>25/5/1964</t>
  </si>
  <si>
    <t>Seniha Öztemiz</t>
  </si>
  <si>
    <t>0388</t>
  </si>
  <si>
    <t>ALİ MAMMADLI</t>
  </si>
  <si>
    <t>4542</t>
  </si>
  <si>
    <t>AZE</t>
  </si>
  <si>
    <t>x</t>
  </si>
  <si>
    <t>Mert Orbay</t>
  </si>
  <si>
    <t>3345</t>
  </si>
  <si>
    <t>Leyla Öztemiz</t>
  </si>
  <si>
    <t>0390</t>
  </si>
  <si>
    <t>27/7/1993</t>
  </si>
  <si>
    <t>Arcan Ekdal</t>
  </si>
  <si>
    <t>0397</t>
  </si>
  <si>
    <t>Mustafa Kutruza</t>
  </si>
  <si>
    <t>30/3/1970</t>
  </si>
  <si>
    <t>Sait Merih Sayıner</t>
  </si>
  <si>
    <t>3695</t>
  </si>
  <si>
    <t>979/2011</t>
  </si>
  <si>
    <t>Erhan Afşaroğlu</t>
  </si>
  <si>
    <t>2792</t>
  </si>
  <si>
    <t>17/10/1983</t>
  </si>
  <si>
    <t>Adel Mehmet Ekdal</t>
  </si>
  <si>
    <t>3462</t>
  </si>
  <si>
    <t>Varol Esatoğlu</t>
  </si>
  <si>
    <t>10.12.1983</t>
  </si>
  <si>
    <t>ATLAS YORAN</t>
  </si>
  <si>
    <t>HALİL BETMEZOĞLU</t>
  </si>
  <si>
    <t>17.03.2007</t>
  </si>
  <si>
    <t>YUSUF CANNUR</t>
  </si>
  <si>
    <t>08.10.1973</t>
  </si>
  <si>
    <t>SAİT BÜLENT DAYANIKLI</t>
  </si>
  <si>
    <t>25.04.2013</t>
  </si>
  <si>
    <t>HALİL GÖYMEN</t>
  </si>
  <si>
    <t>01.04.1947</t>
  </si>
  <si>
    <t>ELJAN MAMMADLİ</t>
  </si>
  <si>
    <t>KEREM BEHLÜL MAMMADOV</t>
  </si>
  <si>
    <t>22.11.2011</t>
  </si>
  <si>
    <t>RASHAD MAMMADOV</t>
  </si>
  <si>
    <t>13.07.1980</t>
  </si>
  <si>
    <t>HÜSEYİN YAŞAMSAL</t>
  </si>
  <si>
    <t>03.12.1983</t>
  </si>
  <si>
    <t>İLAYDA SAYINER</t>
  </si>
  <si>
    <t>12.06.2008</t>
  </si>
  <si>
    <t>NURGEN KONNOLU</t>
  </si>
  <si>
    <t>ENVER SEAKINCI RASMUSSEN</t>
  </si>
  <si>
    <t>18.03.2008</t>
  </si>
  <si>
    <t>BESİM ÇAVUŞOĞLU</t>
  </si>
  <si>
    <t>09.04.2010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</si>
</sst>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</cellXfs>
  <cellStyles count="1">
    <cellStyle name="Normal" xfId="0" builtinId="0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TRAN&#199;/TURNUVALAR/L&#304;GLER%202025/1NC&#304;%20L&#304;G/1NC&#304;%20L&#304;G%202025_Alfabetik_li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>
            <v>2</v>
          </cell>
          <cell r="C2" t="str">
            <v>GÖYMEN HALİL</v>
          </cell>
          <cell r="D2" t="str">
            <v>E</v>
          </cell>
          <cell r="E2">
            <v>1434</v>
          </cell>
          <cell r="F2">
            <v>0</v>
          </cell>
          <cell r="G2" t="str">
            <v>TUR</v>
          </cell>
          <cell r="H2" t="str">
            <v>SATRANÇ EĞİTİM DERNEĞİ</v>
          </cell>
          <cell r="I2">
            <v>1947</v>
          </cell>
          <cell r="J2">
            <v>78</v>
          </cell>
          <cell r="K2" t="str">
            <v>S65</v>
          </cell>
          <cell r="L2">
            <v>0</v>
          </cell>
          <cell r="M2" t="str">
            <v>Vizeli</v>
          </cell>
        </row>
        <row r="3">
          <cell r="A3">
            <v>10</v>
          </cell>
          <cell r="C3" t="str">
            <v>AKGÜN HASAN</v>
          </cell>
          <cell r="D3" t="str">
            <v>E</v>
          </cell>
          <cell r="E3">
            <v>1671</v>
          </cell>
          <cell r="F3">
            <v>0</v>
          </cell>
          <cell r="G3" t="str">
            <v>TUR</v>
          </cell>
          <cell r="H3" t="str">
            <v>DENİZ PLAZA SPOR DERNEĞİ</v>
          </cell>
          <cell r="I3">
            <v>1947</v>
          </cell>
          <cell r="J3">
            <v>78</v>
          </cell>
          <cell r="K3" t="str">
            <v>S65</v>
          </cell>
          <cell r="L3">
            <v>0</v>
          </cell>
          <cell r="M3" t="str">
            <v>Vizesiz</v>
          </cell>
        </row>
        <row r="4">
          <cell r="A4">
            <v>21</v>
          </cell>
          <cell r="C4" t="str">
            <v>ÖZTÜRK TOLGA</v>
          </cell>
          <cell r="D4" t="str">
            <v>E</v>
          </cell>
          <cell r="E4">
            <v>1806</v>
          </cell>
          <cell r="F4">
            <v>1590</v>
          </cell>
          <cell r="G4" t="str">
            <v>TUR</v>
          </cell>
          <cell r="H4" t="str">
            <v>AUTO TREND KUZEY KALE SATRANÇ DERNEĞİ</v>
          </cell>
          <cell r="I4">
            <v>1975</v>
          </cell>
          <cell r="J4">
            <v>50</v>
          </cell>
          <cell r="L4">
            <v>34588876</v>
          </cell>
          <cell r="M4" t="str">
            <v>Vizeli</v>
          </cell>
        </row>
        <row r="5">
          <cell r="A5">
            <v>27</v>
          </cell>
          <cell r="C5" t="str">
            <v>TABAK ORÇUN ŞEMİ</v>
          </cell>
          <cell r="D5" t="str">
            <v>E</v>
          </cell>
          <cell r="E5">
            <v>1928</v>
          </cell>
          <cell r="F5">
            <v>1806</v>
          </cell>
          <cell r="G5" t="str">
            <v>TUR</v>
          </cell>
          <cell r="H5" t="str">
            <v>ARREDO ÇANAKKALE TSK SATRANÇ TAKIMI</v>
          </cell>
          <cell r="I5">
            <v>1993</v>
          </cell>
          <cell r="J5">
            <v>32</v>
          </cell>
          <cell r="L5">
            <v>6328130</v>
          </cell>
          <cell r="M5" t="str">
            <v>Vizesiz</v>
          </cell>
        </row>
        <row r="6">
          <cell r="A6">
            <v>47</v>
          </cell>
          <cell r="C6" t="str">
            <v>TOLON ADMAN DEVRAN</v>
          </cell>
          <cell r="D6" t="str">
            <v>E</v>
          </cell>
          <cell r="E6">
            <v>2055</v>
          </cell>
          <cell r="F6">
            <v>1876</v>
          </cell>
          <cell r="G6" t="str">
            <v>TUR</v>
          </cell>
          <cell r="H6" t="str">
            <v>SATRANÇ EĞİTİM DERNEĞİ</v>
          </cell>
          <cell r="I6">
            <v>2002</v>
          </cell>
          <cell r="J6">
            <v>23</v>
          </cell>
          <cell r="L6">
            <v>6359744</v>
          </cell>
          <cell r="M6" t="str">
            <v>Vizesiz</v>
          </cell>
        </row>
        <row r="7">
          <cell r="A7">
            <v>61</v>
          </cell>
          <cell r="C7" t="str">
            <v>KÜÇÜK DOĞUKAN</v>
          </cell>
          <cell r="D7" t="str">
            <v>E</v>
          </cell>
          <cell r="E7">
            <v>1970</v>
          </cell>
          <cell r="F7">
            <v>1837</v>
          </cell>
          <cell r="G7" t="str">
            <v>TUR</v>
          </cell>
          <cell r="H7" t="str">
            <v>ARREDO ÇANAKKALE TSK SATRANÇ TAKIMI</v>
          </cell>
          <cell r="I7">
            <v>2001</v>
          </cell>
          <cell r="J7">
            <v>24</v>
          </cell>
          <cell r="L7">
            <v>6351840</v>
          </cell>
          <cell r="M7" t="str">
            <v>Vizesiz</v>
          </cell>
        </row>
        <row r="8">
          <cell r="A8">
            <v>66</v>
          </cell>
          <cell r="C8" t="str">
            <v>KESEN SELAY</v>
          </cell>
          <cell r="D8" t="str">
            <v>K</v>
          </cell>
          <cell r="E8">
            <v>1702</v>
          </cell>
          <cell r="F8">
            <v>1472</v>
          </cell>
          <cell r="G8" t="str">
            <v>TUR</v>
          </cell>
          <cell r="H8" t="str">
            <v>ARREDO ÇANAKKALE TSK SATRANÇ TAKIMI</v>
          </cell>
          <cell r="I8">
            <v>2004</v>
          </cell>
          <cell r="J8">
            <v>21</v>
          </cell>
          <cell r="K8" t="str">
            <v>U20</v>
          </cell>
          <cell r="L8">
            <v>34571531</v>
          </cell>
          <cell r="M8" t="str">
            <v>Vizesiz</v>
          </cell>
        </row>
        <row r="9">
          <cell r="A9">
            <v>77</v>
          </cell>
          <cell r="C9" t="str">
            <v>KAYAŞLI KEMAL</v>
          </cell>
          <cell r="D9" t="str">
            <v>E</v>
          </cell>
          <cell r="E9">
            <v>1973</v>
          </cell>
          <cell r="F9">
            <v>1671</v>
          </cell>
          <cell r="G9" t="str">
            <v>TUR</v>
          </cell>
          <cell r="H9" t="str">
            <v>ARREDO ÇANAKKALE TSK SATRANÇ TAKIMI</v>
          </cell>
          <cell r="I9">
            <v>1993</v>
          </cell>
          <cell r="J9">
            <v>32</v>
          </cell>
          <cell r="L9">
            <v>6328032</v>
          </cell>
          <cell r="M9" t="str">
            <v>Vizesiz</v>
          </cell>
        </row>
        <row r="10">
          <cell r="A10">
            <v>129</v>
          </cell>
          <cell r="C10" t="str">
            <v>TABUR İZLEM</v>
          </cell>
          <cell r="D10" t="str">
            <v>K</v>
          </cell>
          <cell r="E10">
            <v>1533</v>
          </cell>
          <cell r="F10">
            <v>0</v>
          </cell>
          <cell r="G10" t="str">
            <v>TUR</v>
          </cell>
          <cell r="H10" t="str">
            <v>AUTO TREND KUZEY KALE SATRANÇ DERNEĞİ</v>
          </cell>
          <cell r="I10">
            <v>2000</v>
          </cell>
          <cell r="J10">
            <v>25</v>
          </cell>
          <cell r="L10">
            <v>0</v>
          </cell>
          <cell r="M10" t="str">
            <v>Vizesiz</v>
          </cell>
        </row>
        <row r="11">
          <cell r="A11">
            <v>137</v>
          </cell>
          <cell r="C11" t="str">
            <v>COŞAN TÜRKMEN</v>
          </cell>
          <cell r="D11" t="str">
            <v>E</v>
          </cell>
          <cell r="E11">
            <v>1892</v>
          </cell>
          <cell r="F11">
            <v>0</v>
          </cell>
          <cell r="G11" t="str">
            <v>TUR</v>
          </cell>
          <cell r="H11" t="str">
            <v>SATRANÇ EĞİTİM DERNEĞİ</v>
          </cell>
          <cell r="I11">
            <v>1964</v>
          </cell>
          <cell r="J11">
            <v>61</v>
          </cell>
          <cell r="K11" t="str">
            <v>S50</v>
          </cell>
          <cell r="L11">
            <v>0</v>
          </cell>
          <cell r="M11" t="str">
            <v>Vizeli</v>
          </cell>
        </row>
        <row r="12">
          <cell r="A12">
            <v>275</v>
          </cell>
          <cell r="C12" t="str">
            <v>AĞDELEN AYTEN CANDAN</v>
          </cell>
          <cell r="D12" t="str">
            <v>K</v>
          </cell>
          <cell r="E12">
            <v>1767</v>
          </cell>
          <cell r="F12">
            <v>1447</v>
          </cell>
          <cell r="G12" t="str">
            <v>TUR</v>
          </cell>
          <cell r="H12" t="str">
            <v>DÖVEÇ SATRANÇ TAKIMI</v>
          </cell>
          <cell r="I12">
            <v>2002</v>
          </cell>
          <cell r="J12">
            <v>23</v>
          </cell>
          <cell r="L12">
            <v>6380603</v>
          </cell>
          <cell r="M12" t="str">
            <v>Vizesiz</v>
          </cell>
        </row>
        <row r="13">
          <cell r="A13">
            <v>291</v>
          </cell>
          <cell r="C13" t="str">
            <v>SERİNKAN TOLGA</v>
          </cell>
          <cell r="D13" t="str">
            <v>E</v>
          </cell>
          <cell r="E13">
            <v>1930</v>
          </cell>
          <cell r="F13">
            <v>0</v>
          </cell>
          <cell r="G13" t="str">
            <v>TUR</v>
          </cell>
          <cell r="H13" t="str">
            <v>DENİZ PLAZA SPOR DERNEĞİ</v>
          </cell>
          <cell r="I13">
            <v>1991</v>
          </cell>
          <cell r="J13">
            <v>34</v>
          </cell>
          <cell r="L13">
            <v>0</v>
          </cell>
          <cell r="M13" t="str">
            <v>Vizesiz</v>
          </cell>
        </row>
        <row r="14">
          <cell r="A14">
            <v>303</v>
          </cell>
          <cell r="C14" t="str">
            <v>AKGÜR ÇAĞIN</v>
          </cell>
          <cell r="D14" t="str">
            <v>E</v>
          </cell>
          <cell r="E14">
            <v>1895</v>
          </cell>
          <cell r="F14">
            <v>0</v>
          </cell>
          <cell r="G14" t="str">
            <v>TUR</v>
          </cell>
          <cell r="H14" t="str">
            <v>DENİZ PLAZA SPOR DERNEĞİ</v>
          </cell>
          <cell r="I14">
            <v>1991</v>
          </cell>
          <cell r="J14">
            <v>34</v>
          </cell>
          <cell r="L14">
            <v>0</v>
          </cell>
          <cell r="M14" t="str">
            <v>Vizesiz</v>
          </cell>
        </row>
        <row r="15">
          <cell r="A15">
            <v>304</v>
          </cell>
          <cell r="C15" t="str">
            <v>OSUM ALİYE</v>
          </cell>
          <cell r="D15" t="str">
            <v>K</v>
          </cell>
          <cell r="E15">
            <v>1563</v>
          </cell>
          <cell r="F15">
            <v>0</v>
          </cell>
          <cell r="G15" t="str">
            <v>TUR</v>
          </cell>
          <cell r="H15" t="str">
            <v>ARREDO ÇANAKKALE TSK SATRANÇ TAKIMI</v>
          </cell>
          <cell r="I15">
            <v>1990</v>
          </cell>
          <cell r="J15">
            <v>35</v>
          </cell>
          <cell r="L15">
            <v>0</v>
          </cell>
          <cell r="M15" t="str">
            <v>Vizesiz</v>
          </cell>
        </row>
        <row r="16">
          <cell r="A16">
            <v>305</v>
          </cell>
          <cell r="C16" t="str">
            <v>ULUKAN SERTAÇ</v>
          </cell>
          <cell r="D16" t="str">
            <v>E</v>
          </cell>
          <cell r="E16">
            <v>1770</v>
          </cell>
          <cell r="F16">
            <v>0</v>
          </cell>
          <cell r="G16" t="str">
            <v>TUR</v>
          </cell>
          <cell r="H16" t="str">
            <v>DENİZ PLAZA SPOR DERNEĞİ</v>
          </cell>
          <cell r="I16">
            <v>1991</v>
          </cell>
          <cell r="J16">
            <v>34</v>
          </cell>
          <cell r="L16">
            <v>0</v>
          </cell>
          <cell r="M16" t="str">
            <v>Vizesiz</v>
          </cell>
        </row>
        <row r="17">
          <cell r="A17">
            <v>307</v>
          </cell>
          <cell r="C17" t="str">
            <v>ŞAHMARAN ŞAHİN</v>
          </cell>
          <cell r="D17" t="str">
            <v>E</v>
          </cell>
          <cell r="E17">
            <v>1820</v>
          </cell>
          <cell r="F17">
            <v>1749</v>
          </cell>
          <cell r="G17" t="str">
            <v>TUR</v>
          </cell>
          <cell r="H17" t="str">
            <v>DENİZ PLAZA SPOR DERNEĞİ</v>
          </cell>
          <cell r="I17">
            <v>1990</v>
          </cell>
          <cell r="J17">
            <v>35</v>
          </cell>
          <cell r="L17">
            <v>51692520</v>
          </cell>
          <cell r="M17" t="str">
            <v>Vizesiz</v>
          </cell>
        </row>
        <row r="18">
          <cell r="A18">
            <v>307</v>
          </cell>
          <cell r="C18" t="str">
            <v>ŞAHMARAN ŞAHİN</v>
          </cell>
          <cell r="D18" t="str">
            <v>E</v>
          </cell>
          <cell r="E18">
            <v>1820</v>
          </cell>
          <cell r="F18">
            <v>1749</v>
          </cell>
          <cell r="G18" t="str">
            <v>TUR</v>
          </cell>
          <cell r="H18" t="str">
            <v>DENİZ PLAZA SPOR DERNEĞİ</v>
          </cell>
          <cell r="I18">
            <v>1990</v>
          </cell>
          <cell r="J18">
            <v>35</v>
          </cell>
          <cell r="L18">
            <v>51692520</v>
          </cell>
          <cell r="M18" t="str">
            <v>Vizesiz</v>
          </cell>
        </row>
        <row r="19">
          <cell r="A19">
            <v>315</v>
          </cell>
          <cell r="C19" t="str">
            <v>ŞAŞMACIOĞLU EMRE</v>
          </cell>
          <cell r="D19" t="str">
            <v>E</v>
          </cell>
          <cell r="E19">
            <v>1650</v>
          </cell>
          <cell r="F19">
            <v>0</v>
          </cell>
          <cell r="G19" t="str">
            <v>TUR</v>
          </cell>
          <cell r="H19" t="str">
            <v>DENİZ PLAZA SPOR DERNEĞİ</v>
          </cell>
          <cell r="I19">
            <v>1991</v>
          </cell>
          <cell r="J19">
            <v>34</v>
          </cell>
          <cell r="L19">
            <v>0</v>
          </cell>
          <cell r="M19" t="str">
            <v>Vizesiz</v>
          </cell>
        </row>
        <row r="20">
          <cell r="A20">
            <v>365</v>
          </cell>
          <cell r="C20" t="str">
            <v>ÖZYAHYALAR DERVİŞ</v>
          </cell>
          <cell r="D20" t="str">
            <v>E</v>
          </cell>
          <cell r="E20">
            <v>1847</v>
          </cell>
          <cell r="F20">
            <v>0</v>
          </cell>
          <cell r="G20" t="str">
            <v>TUR</v>
          </cell>
          <cell r="H20" t="str">
            <v>GİRNE KALESİ SATRANÇ DERNEĞİ</v>
          </cell>
          <cell r="I20">
            <v>1968</v>
          </cell>
          <cell r="J20">
            <v>57</v>
          </cell>
          <cell r="K20" t="str">
            <v>S50</v>
          </cell>
          <cell r="L20">
            <v>0</v>
          </cell>
          <cell r="M20" t="str">
            <v>Vizesiz</v>
          </cell>
        </row>
        <row r="21">
          <cell r="A21">
            <v>366</v>
          </cell>
          <cell r="C21" t="str">
            <v>AZAK ARSOY</v>
          </cell>
          <cell r="D21" t="str">
            <v>E</v>
          </cell>
          <cell r="E21">
            <v>1856</v>
          </cell>
          <cell r="F21">
            <v>0</v>
          </cell>
          <cell r="G21" t="str">
            <v>TUR</v>
          </cell>
          <cell r="H21" t="str">
            <v>65. KARE SATRANÇ VE KÜLTÜR DERNEĞİ</v>
          </cell>
          <cell r="I21">
            <v>1970</v>
          </cell>
          <cell r="J21">
            <v>55</v>
          </cell>
          <cell r="K21" t="str">
            <v>S50</v>
          </cell>
          <cell r="L21">
            <v>0</v>
          </cell>
          <cell r="M21" t="str">
            <v>Vizesiz</v>
          </cell>
        </row>
        <row r="22">
          <cell r="A22">
            <v>367</v>
          </cell>
          <cell r="C22" t="str">
            <v>KONNOLU NURGEN</v>
          </cell>
          <cell r="D22" t="str">
            <v>K</v>
          </cell>
          <cell r="E22">
            <v>1623</v>
          </cell>
          <cell r="F22">
            <v>0</v>
          </cell>
          <cell r="G22" t="str">
            <v>TUR</v>
          </cell>
          <cell r="H22" t="str">
            <v>SATRANÇ EĞİTİM DERNEĞİ</v>
          </cell>
          <cell r="I22">
            <v>1967</v>
          </cell>
          <cell r="J22">
            <v>58</v>
          </cell>
          <cell r="K22" t="str">
            <v>S50</v>
          </cell>
          <cell r="L22">
            <v>0</v>
          </cell>
          <cell r="M22" t="str">
            <v>Vizeli</v>
          </cell>
        </row>
        <row r="23">
          <cell r="A23">
            <v>375</v>
          </cell>
          <cell r="C23" t="str">
            <v>COŞAN GÖKMEN</v>
          </cell>
          <cell r="D23" t="str">
            <v>E</v>
          </cell>
          <cell r="E23">
            <v>1942</v>
          </cell>
          <cell r="F23">
            <v>1781</v>
          </cell>
          <cell r="G23" t="str">
            <v>TUR</v>
          </cell>
          <cell r="H23" t="str">
            <v>SATRANÇ EĞİTİM DERNEĞİ</v>
          </cell>
          <cell r="I23">
            <v>1962</v>
          </cell>
          <cell r="J23">
            <v>63</v>
          </cell>
          <cell r="K23" t="str">
            <v>S50</v>
          </cell>
          <cell r="L23">
            <v>6333400</v>
          </cell>
          <cell r="M23" t="str">
            <v>Vizeli</v>
          </cell>
        </row>
        <row r="24">
          <cell r="A24">
            <v>388</v>
          </cell>
          <cell r="C24" t="str">
            <v>ÖZTEMİZ SENİHA</v>
          </cell>
          <cell r="D24" t="str">
            <v>K</v>
          </cell>
          <cell r="E24">
            <v>1870</v>
          </cell>
          <cell r="F24">
            <v>1732</v>
          </cell>
          <cell r="G24" t="str">
            <v>TUR</v>
          </cell>
          <cell r="H24" t="str">
            <v>SATRANÇ EĞİTİM DERNEĞİ</v>
          </cell>
          <cell r="I24">
            <v>1995</v>
          </cell>
          <cell r="J24">
            <v>30</v>
          </cell>
          <cell r="L24">
            <v>6338895</v>
          </cell>
          <cell r="M24" t="str">
            <v>Vizesiz</v>
          </cell>
        </row>
        <row r="25">
          <cell r="A25">
            <v>390</v>
          </cell>
          <cell r="C25" t="str">
            <v>ÖZTEMİZ LEYLA</v>
          </cell>
          <cell r="D25" t="str">
            <v>K</v>
          </cell>
          <cell r="E25">
            <v>1751</v>
          </cell>
          <cell r="F25">
            <v>0</v>
          </cell>
          <cell r="G25" t="str">
            <v>TUR</v>
          </cell>
          <cell r="H25" t="str">
            <v>SATRANÇ EĞİTİM DERNEĞİ</v>
          </cell>
          <cell r="I25">
            <v>1993</v>
          </cell>
          <cell r="J25">
            <v>32</v>
          </cell>
          <cell r="L25">
            <v>0</v>
          </cell>
          <cell r="M25" t="str">
            <v>Vizesiz</v>
          </cell>
        </row>
        <row r="26">
          <cell r="A26">
            <v>397</v>
          </cell>
          <cell r="C26" t="str">
            <v>EKDAL ARCAN</v>
          </cell>
          <cell r="D26" t="str">
            <v>E</v>
          </cell>
          <cell r="E26">
            <v>1709</v>
          </cell>
          <cell r="F26">
            <v>0</v>
          </cell>
          <cell r="G26" t="str">
            <v>TUR</v>
          </cell>
          <cell r="H26" t="str">
            <v>SATRANÇ EĞİTİM DERNEĞİ</v>
          </cell>
          <cell r="I26">
            <v>1977</v>
          </cell>
          <cell r="J26">
            <v>48</v>
          </cell>
          <cell r="L26">
            <v>0</v>
          </cell>
          <cell r="M26" t="str">
            <v>Vizesiz</v>
          </cell>
        </row>
        <row r="27">
          <cell r="A27">
            <v>406</v>
          </cell>
          <cell r="C27" t="str">
            <v>BETMEZOĞLU HALİL</v>
          </cell>
          <cell r="D27" t="str">
            <v>E</v>
          </cell>
          <cell r="E27">
            <v>1524</v>
          </cell>
          <cell r="F27">
            <v>0</v>
          </cell>
          <cell r="G27" t="str">
            <v>TUR</v>
          </cell>
          <cell r="H27" t="str">
            <v>SATRANÇ EĞİTİM DERNEĞİ</v>
          </cell>
          <cell r="I27">
            <v>2004</v>
          </cell>
          <cell r="J27">
            <v>21</v>
          </cell>
          <cell r="K27" t="str">
            <v>U20</v>
          </cell>
          <cell r="L27">
            <v>0</v>
          </cell>
          <cell r="M27" t="str">
            <v>Vizesiz</v>
          </cell>
        </row>
        <row r="28">
          <cell r="A28">
            <v>416</v>
          </cell>
          <cell r="C28" t="str">
            <v>AKGÜN MEHMET</v>
          </cell>
          <cell r="D28" t="str">
            <v>E</v>
          </cell>
          <cell r="E28">
            <v>1809</v>
          </cell>
          <cell r="F28">
            <v>0</v>
          </cell>
          <cell r="G28" t="str">
            <v>TUR</v>
          </cell>
          <cell r="H28" t="str">
            <v>DENİZ PLAZA SPOR DERNEĞİ</v>
          </cell>
          <cell r="I28">
            <v>1983</v>
          </cell>
          <cell r="J28">
            <v>42</v>
          </cell>
          <cell r="L28">
            <v>0</v>
          </cell>
          <cell r="M28" t="str">
            <v>Vizesiz</v>
          </cell>
        </row>
        <row r="29">
          <cell r="A29">
            <v>481</v>
          </cell>
          <cell r="C29" t="str">
            <v>KÜÇÜK ALARA</v>
          </cell>
          <cell r="D29" t="str">
            <v>K</v>
          </cell>
          <cell r="E29">
            <v>1645</v>
          </cell>
          <cell r="F29">
            <v>0</v>
          </cell>
          <cell r="G29" t="str">
            <v>TUR</v>
          </cell>
          <cell r="H29" t="str">
            <v>DÖVEÇ SATRANÇ TAKIMI</v>
          </cell>
          <cell r="I29">
            <v>2007</v>
          </cell>
          <cell r="J29">
            <v>18</v>
          </cell>
          <cell r="K29" t="str">
            <v>U18</v>
          </cell>
          <cell r="L29">
            <v>0</v>
          </cell>
          <cell r="M29" t="str">
            <v>Vizesiz</v>
          </cell>
        </row>
        <row r="30">
          <cell r="A30">
            <v>493</v>
          </cell>
          <cell r="C30" t="str">
            <v>ERMETAL ÇİLEN</v>
          </cell>
          <cell r="D30" t="str">
            <v>K</v>
          </cell>
          <cell r="E30">
            <v>1601</v>
          </cell>
          <cell r="F30">
            <v>0</v>
          </cell>
          <cell r="G30" t="str">
            <v>TUR</v>
          </cell>
          <cell r="H30" t="str">
            <v>DENİZ PLAZA SPOR DERNEĞİ</v>
          </cell>
          <cell r="I30">
            <v>2006</v>
          </cell>
          <cell r="J30">
            <v>19</v>
          </cell>
          <cell r="K30" t="str">
            <v>U18</v>
          </cell>
          <cell r="L30">
            <v>0</v>
          </cell>
          <cell r="M30" t="str">
            <v>Vizesiz</v>
          </cell>
        </row>
        <row r="31">
          <cell r="A31">
            <v>500</v>
          </cell>
          <cell r="C31" t="str">
            <v>ÇERÇİ KAYRA</v>
          </cell>
          <cell r="D31" t="str">
            <v>E</v>
          </cell>
          <cell r="E31">
            <v>1890</v>
          </cell>
          <cell r="F31">
            <v>1584</v>
          </cell>
          <cell r="G31" t="str">
            <v>TUR</v>
          </cell>
          <cell r="H31" t="str">
            <v>65. KARE SATRANÇ VE KÜLTÜR DERNEĞİ</v>
          </cell>
          <cell r="I31">
            <v>2005</v>
          </cell>
          <cell r="J31">
            <v>20</v>
          </cell>
          <cell r="K31" t="str">
            <v>U20</v>
          </cell>
          <cell r="L31">
            <v>44511582</v>
          </cell>
          <cell r="M31" t="str">
            <v>Vizesiz</v>
          </cell>
        </row>
        <row r="32">
          <cell r="A32">
            <v>552</v>
          </cell>
          <cell r="C32" t="str">
            <v>NAY BERK</v>
          </cell>
          <cell r="D32" t="str">
            <v>E</v>
          </cell>
          <cell r="E32">
            <v>1822</v>
          </cell>
          <cell r="F32">
            <v>1499</v>
          </cell>
          <cell r="G32" t="str">
            <v>TUR</v>
          </cell>
          <cell r="H32" t="str">
            <v>DÖVEÇ SATRANÇ TAKIMI</v>
          </cell>
          <cell r="I32">
            <v>2007</v>
          </cell>
          <cell r="J32">
            <v>18</v>
          </cell>
          <cell r="K32" t="str">
            <v>U18</v>
          </cell>
          <cell r="L32">
            <v>34580654</v>
          </cell>
          <cell r="M32" t="str">
            <v>Vizeli</v>
          </cell>
        </row>
        <row r="33">
          <cell r="A33">
            <v>569</v>
          </cell>
          <cell r="C33" t="str">
            <v>ŞUMRUT ŞEVKET</v>
          </cell>
          <cell r="D33" t="str">
            <v>E</v>
          </cell>
          <cell r="E33">
            <v>1825</v>
          </cell>
          <cell r="F33">
            <v>0</v>
          </cell>
          <cell r="G33" t="str">
            <v>TUR</v>
          </cell>
          <cell r="H33" t="str">
            <v>DENİZ PLAZA SPOR DERNEĞİ</v>
          </cell>
          <cell r="I33">
            <v>1985</v>
          </cell>
          <cell r="J33">
            <v>40</v>
          </cell>
          <cell r="L33">
            <v>0</v>
          </cell>
          <cell r="M33" t="str">
            <v>Vizesiz</v>
          </cell>
        </row>
        <row r="34">
          <cell r="A34">
            <v>605</v>
          </cell>
          <cell r="C34" t="str">
            <v>COŞKUN MEHMET</v>
          </cell>
          <cell r="D34" t="str">
            <v>E</v>
          </cell>
          <cell r="E34">
            <v>1607</v>
          </cell>
          <cell r="F34">
            <v>0</v>
          </cell>
          <cell r="G34" t="str">
            <v>TUR</v>
          </cell>
          <cell r="H34" t="str">
            <v>65. KARE SATRANÇ VE KÜLTÜR DERNEĞİ</v>
          </cell>
          <cell r="I34">
            <v>2003</v>
          </cell>
          <cell r="J34">
            <v>22</v>
          </cell>
          <cell r="L34">
            <v>0</v>
          </cell>
          <cell r="M34" t="str">
            <v>Vizesiz</v>
          </cell>
        </row>
        <row r="35">
          <cell r="A35">
            <v>606</v>
          </cell>
          <cell r="C35" t="str">
            <v>NAY ALİ DOĞAN</v>
          </cell>
          <cell r="D35" t="str">
            <v>E</v>
          </cell>
          <cell r="E35">
            <v>1906</v>
          </cell>
          <cell r="F35">
            <v>1735</v>
          </cell>
          <cell r="G35" t="str">
            <v>TUR</v>
          </cell>
          <cell r="H35" t="str">
            <v>DÖVEÇ SATRANÇ TAKIMI</v>
          </cell>
          <cell r="I35">
            <v>2006</v>
          </cell>
          <cell r="J35">
            <v>19</v>
          </cell>
          <cell r="K35" t="str">
            <v>U18</v>
          </cell>
          <cell r="L35">
            <v>34569626</v>
          </cell>
          <cell r="M35" t="str">
            <v>Vizesiz</v>
          </cell>
        </row>
        <row r="36">
          <cell r="A36">
            <v>610</v>
          </cell>
          <cell r="C36" t="str">
            <v>ATASOY MEHMET</v>
          </cell>
          <cell r="D36" t="str">
            <v>E</v>
          </cell>
          <cell r="E36">
            <v>1669</v>
          </cell>
          <cell r="F36">
            <v>0</v>
          </cell>
          <cell r="G36" t="str">
            <v>TUR</v>
          </cell>
          <cell r="H36" t="str">
            <v>AUTO TREND KUZEY KALE SATRANÇ DERNEĞİ</v>
          </cell>
          <cell r="I36">
            <v>1970</v>
          </cell>
          <cell r="J36">
            <v>55</v>
          </cell>
          <cell r="K36" t="str">
            <v>S50</v>
          </cell>
          <cell r="L36">
            <v>0</v>
          </cell>
          <cell r="M36" t="str">
            <v>Vizesiz</v>
          </cell>
        </row>
        <row r="37">
          <cell r="A37">
            <v>611</v>
          </cell>
          <cell r="C37" t="str">
            <v>ATASOY ÖMÜR KORTUN</v>
          </cell>
          <cell r="D37" t="str">
            <v>K</v>
          </cell>
          <cell r="E37">
            <v>1505</v>
          </cell>
          <cell r="F37">
            <v>0</v>
          </cell>
          <cell r="G37" t="str">
            <v>TUR</v>
          </cell>
          <cell r="H37" t="str">
            <v>AUTO TREND KUZEY KALE SATRANÇ DERNEĞİ</v>
          </cell>
          <cell r="I37">
            <v>1976</v>
          </cell>
          <cell r="J37">
            <v>49</v>
          </cell>
          <cell r="L37">
            <v>0</v>
          </cell>
          <cell r="M37" t="str">
            <v>Vizesiz</v>
          </cell>
        </row>
        <row r="38">
          <cell r="A38">
            <v>703</v>
          </cell>
          <cell r="C38" t="str">
            <v>EVRAM DENİZ</v>
          </cell>
          <cell r="D38" t="str">
            <v>E</v>
          </cell>
          <cell r="E38">
            <v>1847</v>
          </cell>
          <cell r="F38">
            <v>1470</v>
          </cell>
          <cell r="G38" t="str">
            <v>TUR</v>
          </cell>
          <cell r="H38" t="str">
            <v>AUTO TREND KUZEY KALE SATRANÇ DERNEĞİ</v>
          </cell>
          <cell r="I38">
            <v>2005</v>
          </cell>
          <cell r="J38">
            <v>20</v>
          </cell>
          <cell r="K38" t="str">
            <v>U20</v>
          </cell>
          <cell r="L38">
            <v>44579063</v>
          </cell>
          <cell r="M38" t="str">
            <v>Vizesiz</v>
          </cell>
        </row>
        <row r="39">
          <cell r="A39">
            <v>735</v>
          </cell>
          <cell r="C39" t="str">
            <v>TARMAN UFUK</v>
          </cell>
          <cell r="D39" t="str">
            <v>E</v>
          </cell>
          <cell r="E39">
            <v>1939</v>
          </cell>
          <cell r="F39">
            <v>1703</v>
          </cell>
          <cell r="G39" t="str">
            <v>TUR</v>
          </cell>
          <cell r="H39" t="str">
            <v>DÖVEÇ SATRANÇ TAKIMI</v>
          </cell>
          <cell r="I39">
            <v>2005</v>
          </cell>
          <cell r="J39">
            <v>20</v>
          </cell>
          <cell r="K39" t="str">
            <v>U20</v>
          </cell>
          <cell r="L39">
            <v>44579268</v>
          </cell>
          <cell r="M39" t="str">
            <v>Vizesiz</v>
          </cell>
        </row>
        <row r="40">
          <cell r="A40">
            <v>743</v>
          </cell>
          <cell r="C40" t="str">
            <v>BARDAK TUĞBERK</v>
          </cell>
          <cell r="D40" t="str">
            <v>E</v>
          </cell>
          <cell r="E40">
            <v>1962</v>
          </cell>
          <cell r="F40">
            <v>1944</v>
          </cell>
          <cell r="G40" t="str">
            <v>TUR</v>
          </cell>
          <cell r="H40" t="str">
            <v>ARREDO ÇANAKKALE TSK SATRANÇ TAKIMI</v>
          </cell>
          <cell r="I40">
            <v>2006</v>
          </cell>
          <cell r="J40">
            <v>19</v>
          </cell>
          <cell r="K40" t="str">
            <v>U18</v>
          </cell>
          <cell r="L40">
            <v>44577699</v>
          </cell>
          <cell r="M40" t="str">
            <v>Vizesiz</v>
          </cell>
        </row>
        <row r="41">
          <cell r="A41">
            <v>805</v>
          </cell>
          <cell r="C41" t="str">
            <v>KUTRUZA MUSTAFA</v>
          </cell>
          <cell r="D41" t="str">
            <v>E</v>
          </cell>
          <cell r="E41">
            <v>1538</v>
          </cell>
          <cell r="F41">
            <v>0</v>
          </cell>
          <cell r="G41" t="str">
            <v>TUR</v>
          </cell>
          <cell r="H41" t="str">
            <v>SATRANÇ EĞİTİM DERNEĞİ</v>
          </cell>
          <cell r="I41">
            <v>1970</v>
          </cell>
          <cell r="J41">
            <v>55</v>
          </cell>
          <cell r="K41" t="str">
            <v>S50</v>
          </cell>
          <cell r="L41">
            <v>0</v>
          </cell>
          <cell r="M41" t="str">
            <v>Vizeli</v>
          </cell>
        </row>
        <row r="42">
          <cell r="A42">
            <v>915</v>
          </cell>
          <cell r="C42" t="str">
            <v>İSTİLLOZLU TUĞRA</v>
          </cell>
          <cell r="D42" t="str">
            <v>E</v>
          </cell>
          <cell r="E42">
            <v>2005</v>
          </cell>
          <cell r="F42">
            <v>1787</v>
          </cell>
          <cell r="G42" t="str">
            <v>TUR</v>
          </cell>
          <cell r="H42" t="str">
            <v>ARREDO ÇANAKKALE TSK SATRANÇ TAKIMI</v>
          </cell>
          <cell r="I42">
            <v>2008</v>
          </cell>
          <cell r="J42">
            <v>17</v>
          </cell>
          <cell r="K42" t="str">
            <v>U16</v>
          </cell>
          <cell r="L42">
            <v>26318954</v>
          </cell>
          <cell r="M42" t="str">
            <v>Vizeli</v>
          </cell>
        </row>
        <row r="43">
          <cell r="A43">
            <v>976</v>
          </cell>
          <cell r="C43" t="str">
            <v>ÖMER BARIŞ ALİ</v>
          </cell>
          <cell r="D43" t="str">
            <v>E</v>
          </cell>
          <cell r="E43">
            <v>1790</v>
          </cell>
          <cell r="F43">
            <v>0</v>
          </cell>
          <cell r="G43" t="str">
            <v>TUR</v>
          </cell>
          <cell r="H43" t="str">
            <v>AUTO TREND KUZEY KALE SATRANÇ DERNEĞİ</v>
          </cell>
          <cell r="I43">
            <v>2003</v>
          </cell>
          <cell r="J43">
            <v>22</v>
          </cell>
          <cell r="L43">
            <v>0</v>
          </cell>
          <cell r="M43" t="str">
            <v>Vizesiz</v>
          </cell>
        </row>
        <row r="44">
          <cell r="A44">
            <v>1043</v>
          </cell>
          <cell r="C44" t="str">
            <v>BOZTUNA DERİN</v>
          </cell>
          <cell r="D44" t="str">
            <v>K</v>
          </cell>
          <cell r="E44">
            <v>1546</v>
          </cell>
          <cell r="F44">
            <v>0</v>
          </cell>
          <cell r="G44" t="str">
            <v>TUR</v>
          </cell>
          <cell r="H44" t="str">
            <v>DÖVEÇ SATRANÇ TAKIMI</v>
          </cell>
          <cell r="I44">
            <v>2008</v>
          </cell>
          <cell r="J44">
            <v>17</v>
          </cell>
          <cell r="K44" t="str">
            <v>U16</v>
          </cell>
          <cell r="L44">
            <v>0</v>
          </cell>
          <cell r="M44" t="str">
            <v>Vizesiz</v>
          </cell>
        </row>
        <row r="45">
          <cell r="A45">
            <v>1065</v>
          </cell>
          <cell r="B45" t="str">
            <v>AIM</v>
          </cell>
          <cell r="C45" t="str">
            <v>YURTAL FURKAN</v>
          </cell>
          <cell r="D45" t="str">
            <v>E</v>
          </cell>
          <cell r="E45">
            <v>1972</v>
          </cell>
          <cell r="F45">
            <v>1742</v>
          </cell>
          <cell r="G45" t="str">
            <v>TUR</v>
          </cell>
          <cell r="H45" t="str">
            <v>DÖVEÇ SATRANÇ TAKIMI</v>
          </cell>
          <cell r="I45">
            <v>2006</v>
          </cell>
          <cell r="J45">
            <v>19</v>
          </cell>
          <cell r="K45" t="str">
            <v>U18</v>
          </cell>
          <cell r="L45">
            <v>44594747</v>
          </cell>
          <cell r="M45" t="str">
            <v>Vizesiz</v>
          </cell>
        </row>
        <row r="46">
          <cell r="A46">
            <v>1095</v>
          </cell>
          <cell r="C46" t="str">
            <v>ÇEKER ÇETİN</v>
          </cell>
          <cell r="D46" t="str">
            <v>E</v>
          </cell>
          <cell r="E46">
            <v>1731</v>
          </cell>
          <cell r="F46">
            <v>1480</v>
          </cell>
          <cell r="G46" t="str">
            <v>TUR</v>
          </cell>
          <cell r="H46" t="str">
            <v>AUTO TREND KUZEY KALE SATRANÇ DERNEĞİ</v>
          </cell>
          <cell r="I46">
            <v>1977</v>
          </cell>
          <cell r="J46">
            <v>48</v>
          </cell>
          <cell r="L46">
            <v>26322277</v>
          </cell>
          <cell r="M46" t="str">
            <v>Vizesiz</v>
          </cell>
        </row>
        <row r="47">
          <cell r="A47">
            <v>1110</v>
          </cell>
          <cell r="C47" t="str">
            <v>DÖVEÇ LARİN</v>
          </cell>
          <cell r="D47" t="str">
            <v>K</v>
          </cell>
          <cell r="E47">
            <v>1781</v>
          </cell>
          <cell r="F47">
            <v>1656</v>
          </cell>
          <cell r="G47" t="str">
            <v>TUR</v>
          </cell>
          <cell r="H47" t="str">
            <v>DÖVEÇ SATRANÇ TAKIMI</v>
          </cell>
          <cell r="I47">
            <v>2009</v>
          </cell>
          <cell r="J47">
            <v>16</v>
          </cell>
          <cell r="K47" t="str">
            <v>U16</v>
          </cell>
          <cell r="L47">
            <v>26317940</v>
          </cell>
          <cell r="M47" t="str">
            <v>Vizeli</v>
          </cell>
        </row>
        <row r="48">
          <cell r="A48">
            <v>1225</v>
          </cell>
          <cell r="C48" t="str">
            <v>FEGAN BUSE</v>
          </cell>
          <cell r="D48" t="str">
            <v>K</v>
          </cell>
          <cell r="E48">
            <v>1798</v>
          </cell>
          <cell r="F48">
            <v>1684</v>
          </cell>
          <cell r="G48" t="str">
            <v>TUR</v>
          </cell>
          <cell r="H48" t="str">
            <v>ARREDO ÇANAKKALE TSK SATRANÇ TAKIMI</v>
          </cell>
          <cell r="I48">
            <v>2009</v>
          </cell>
          <cell r="J48">
            <v>16</v>
          </cell>
          <cell r="K48" t="str">
            <v>U16</v>
          </cell>
          <cell r="L48">
            <v>26317990</v>
          </cell>
          <cell r="M48" t="str">
            <v>Vizeli</v>
          </cell>
        </row>
        <row r="49">
          <cell r="A49">
            <v>1339</v>
          </cell>
          <cell r="C49" t="str">
            <v>SOYER MELİN</v>
          </cell>
          <cell r="D49" t="str">
            <v>K</v>
          </cell>
          <cell r="E49">
            <v>1765</v>
          </cell>
          <cell r="F49">
            <v>1577</v>
          </cell>
          <cell r="G49" t="str">
            <v>TUR</v>
          </cell>
          <cell r="H49" t="str">
            <v>ARREDO ÇANAKKALE TSK SATRANÇ TAKIMI</v>
          </cell>
          <cell r="I49">
            <v>2009</v>
          </cell>
          <cell r="J49">
            <v>16</v>
          </cell>
          <cell r="K49" t="str">
            <v>U16</v>
          </cell>
          <cell r="L49">
            <v>44582790</v>
          </cell>
          <cell r="M49" t="str">
            <v>Vizeli</v>
          </cell>
        </row>
        <row r="50">
          <cell r="A50">
            <v>1354</v>
          </cell>
          <cell r="C50" t="str">
            <v>İLHAN DORUK</v>
          </cell>
          <cell r="D50" t="str">
            <v>E</v>
          </cell>
          <cell r="E50">
            <v>1741</v>
          </cell>
          <cell r="F50">
            <v>0</v>
          </cell>
          <cell r="G50" t="str">
            <v>TUR</v>
          </cell>
          <cell r="H50" t="str">
            <v>65. KARE SATRANÇ VE KÜLTÜR DERNEĞİ</v>
          </cell>
          <cell r="I50">
            <v>2009</v>
          </cell>
          <cell r="J50">
            <v>16</v>
          </cell>
          <cell r="K50" t="str">
            <v>U16</v>
          </cell>
          <cell r="L50">
            <v>0</v>
          </cell>
          <cell r="M50" t="str">
            <v>Vizeli</v>
          </cell>
        </row>
        <row r="51">
          <cell r="A51">
            <v>1445</v>
          </cell>
          <cell r="C51" t="str">
            <v>CABACABA ALAZ</v>
          </cell>
          <cell r="D51" t="str">
            <v>E</v>
          </cell>
          <cell r="E51">
            <v>1644</v>
          </cell>
          <cell r="F51">
            <v>0</v>
          </cell>
          <cell r="G51" t="str">
            <v>TUR</v>
          </cell>
          <cell r="H51" t="str">
            <v>AUTO TREND KUZEY KALE SATRANÇ DERNEĞİ</v>
          </cell>
          <cell r="I51">
            <v>2010</v>
          </cell>
          <cell r="J51">
            <v>15</v>
          </cell>
          <cell r="K51" t="str">
            <v>U14</v>
          </cell>
          <cell r="L51">
            <v>0</v>
          </cell>
          <cell r="M51" t="str">
            <v>Vizesiz</v>
          </cell>
        </row>
        <row r="52">
          <cell r="A52">
            <v>1609</v>
          </cell>
          <cell r="C52" t="str">
            <v>DOĞAN NEZAFET</v>
          </cell>
          <cell r="D52" t="str">
            <v>K</v>
          </cell>
          <cell r="E52">
            <v>1736</v>
          </cell>
          <cell r="F52">
            <v>1469</v>
          </cell>
          <cell r="G52" t="str">
            <v>TUR</v>
          </cell>
          <cell r="H52" t="str">
            <v>DÖVEÇ SATRANÇ TAKIMI</v>
          </cell>
          <cell r="I52">
            <v>1983</v>
          </cell>
          <cell r="J52">
            <v>42</v>
          </cell>
          <cell r="L52">
            <v>44539010</v>
          </cell>
          <cell r="M52" t="str">
            <v>Vizesiz</v>
          </cell>
        </row>
        <row r="53">
          <cell r="A53">
            <v>1712</v>
          </cell>
          <cell r="C53" t="str">
            <v>ÖZAYDIN BARTU</v>
          </cell>
          <cell r="D53" t="str">
            <v>E</v>
          </cell>
          <cell r="E53">
            <v>1973</v>
          </cell>
          <cell r="F53">
            <v>1676</v>
          </cell>
          <cell r="G53" t="str">
            <v>TUR</v>
          </cell>
          <cell r="H53" t="str">
            <v>ARREDO ÇANAKKALE TSK SATRANÇ TAKIMI</v>
          </cell>
          <cell r="I53">
            <v>2008</v>
          </cell>
          <cell r="J53">
            <v>17</v>
          </cell>
          <cell r="K53" t="str">
            <v>U16</v>
          </cell>
          <cell r="L53">
            <v>51656922</v>
          </cell>
          <cell r="M53" t="str">
            <v>Vizeli</v>
          </cell>
        </row>
        <row r="54">
          <cell r="A54">
            <v>1715</v>
          </cell>
          <cell r="C54" t="str">
            <v>HÜDAOĞLU URAS</v>
          </cell>
          <cell r="D54" t="str">
            <v>E</v>
          </cell>
          <cell r="E54">
            <v>1662</v>
          </cell>
          <cell r="F54">
            <v>0</v>
          </cell>
          <cell r="G54" t="str">
            <v>TUR</v>
          </cell>
          <cell r="H54" t="str">
            <v>AUTO TREND KUZEY KALE SATRANÇ DERNEĞİ</v>
          </cell>
          <cell r="I54">
            <v>2011</v>
          </cell>
          <cell r="J54">
            <v>14</v>
          </cell>
          <cell r="K54" t="str">
            <v>U14</v>
          </cell>
          <cell r="L54">
            <v>0</v>
          </cell>
          <cell r="M54" t="str">
            <v>Vizeli</v>
          </cell>
        </row>
        <row r="55">
          <cell r="A55">
            <v>1801</v>
          </cell>
          <cell r="C55" t="str">
            <v>YAŞAMSAL HÜSEYİN</v>
          </cell>
          <cell r="D55" t="str">
            <v>E</v>
          </cell>
          <cell r="E55">
            <v>1520</v>
          </cell>
          <cell r="F55">
            <v>0</v>
          </cell>
          <cell r="G55" t="str">
            <v>TUR</v>
          </cell>
          <cell r="H55" t="str">
            <v>SATRANÇ EĞİTİM DERNEĞİ</v>
          </cell>
          <cell r="I55">
            <v>1983</v>
          </cell>
          <cell r="J55">
            <v>42</v>
          </cell>
          <cell r="L55">
            <v>0</v>
          </cell>
          <cell r="M55" t="str">
            <v>Vizesiz</v>
          </cell>
        </row>
        <row r="56">
          <cell r="A56">
            <v>2123</v>
          </cell>
          <cell r="C56" t="str">
            <v>ÖZBOLAYIR FARUK</v>
          </cell>
          <cell r="D56" t="str">
            <v>E</v>
          </cell>
          <cell r="E56">
            <v>1794</v>
          </cell>
          <cell r="F56">
            <v>0</v>
          </cell>
          <cell r="G56" t="str">
            <v>TUR</v>
          </cell>
          <cell r="H56" t="str">
            <v>65. KARE SATRANÇ VE KÜLTÜR DERNEĞİ</v>
          </cell>
          <cell r="I56">
            <v>1980</v>
          </cell>
          <cell r="J56">
            <v>45</v>
          </cell>
          <cell r="L56">
            <v>0</v>
          </cell>
          <cell r="M56" t="str">
            <v>Vizesiz</v>
          </cell>
        </row>
        <row r="57">
          <cell r="A57">
            <v>2171</v>
          </cell>
          <cell r="C57" t="str">
            <v>CANNUR YUSUF</v>
          </cell>
          <cell r="D57" t="str">
            <v>E</v>
          </cell>
          <cell r="E57">
            <v>1757</v>
          </cell>
          <cell r="F57">
            <v>0</v>
          </cell>
          <cell r="G57" t="str">
            <v>TUR</v>
          </cell>
          <cell r="H57" t="str">
            <v>SATRANÇ EĞİTİM DERNEĞİ</v>
          </cell>
          <cell r="I57">
            <v>1973</v>
          </cell>
          <cell r="J57">
            <v>52</v>
          </cell>
          <cell r="K57" t="str">
            <v>S50</v>
          </cell>
          <cell r="L57">
            <v>0</v>
          </cell>
          <cell r="M57" t="str">
            <v>Vizesiz</v>
          </cell>
        </row>
        <row r="58">
          <cell r="A58">
            <v>2174</v>
          </cell>
          <cell r="C58" t="str">
            <v>MALEK ECE</v>
          </cell>
          <cell r="D58" t="str">
            <v>K</v>
          </cell>
          <cell r="E58">
            <v>0</v>
          </cell>
          <cell r="F58">
            <v>0</v>
          </cell>
          <cell r="G58" t="str">
            <v>TUR</v>
          </cell>
          <cell r="H58" t="str">
            <v>DENİZ PLAZA SPOR DERNEĞİ</v>
          </cell>
          <cell r="I58">
            <v>1983</v>
          </cell>
          <cell r="J58">
            <v>42</v>
          </cell>
          <cell r="L58">
            <v>0</v>
          </cell>
          <cell r="M58" t="str">
            <v>Vizesiz</v>
          </cell>
        </row>
        <row r="59">
          <cell r="A59">
            <v>2537</v>
          </cell>
          <cell r="C59" t="str">
            <v>ESATOĞLU VAROL</v>
          </cell>
          <cell r="D59" t="str">
            <v>E</v>
          </cell>
          <cell r="E59">
            <v>0</v>
          </cell>
          <cell r="F59">
            <v>0</v>
          </cell>
          <cell r="G59" t="str">
            <v>TUR</v>
          </cell>
          <cell r="H59" t="str">
            <v>SATRANÇ EĞİTİM DERNEĞİ</v>
          </cell>
          <cell r="I59">
            <v>1983</v>
          </cell>
          <cell r="J59">
            <v>42</v>
          </cell>
          <cell r="L59">
            <v>0</v>
          </cell>
          <cell r="M59" t="str">
            <v>Vizesiz</v>
          </cell>
        </row>
        <row r="60">
          <cell r="A60">
            <v>2629</v>
          </cell>
          <cell r="C60" t="str">
            <v>ERDOĞUŞ ADA</v>
          </cell>
          <cell r="D60" t="str">
            <v>E</v>
          </cell>
          <cell r="E60">
            <v>1561</v>
          </cell>
          <cell r="F60">
            <v>0</v>
          </cell>
          <cell r="G60" t="str">
            <v>TUR</v>
          </cell>
          <cell r="H60" t="str">
            <v>GİRNE KALESİ SATRANÇ DERNEĞİ</v>
          </cell>
          <cell r="I60">
            <v>2010</v>
          </cell>
          <cell r="J60">
            <v>15</v>
          </cell>
          <cell r="K60" t="str">
            <v>U14</v>
          </cell>
          <cell r="L60">
            <v>0</v>
          </cell>
          <cell r="M60" t="str">
            <v>Vizesiz</v>
          </cell>
        </row>
        <row r="61">
          <cell r="A61">
            <v>2653</v>
          </cell>
          <cell r="C61" t="str">
            <v>YILDIRIM OSMAN</v>
          </cell>
          <cell r="D61" t="str">
            <v>E</v>
          </cell>
          <cell r="E61">
            <v>1653</v>
          </cell>
          <cell r="F61">
            <v>1656</v>
          </cell>
          <cell r="G61" t="str">
            <v>TUR</v>
          </cell>
          <cell r="H61" t="str">
            <v>DENİZ PLAZA SPOR DERNEĞİ</v>
          </cell>
          <cell r="I61">
            <v>2000</v>
          </cell>
          <cell r="J61">
            <v>25</v>
          </cell>
          <cell r="L61">
            <v>26333457</v>
          </cell>
          <cell r="M61" t="str">
            <v>Vizesiz</v>
          </cell>
        </row>
        <row r="62">
          <cell r="A62">
            <v>2717</v>
          </cell>
          <cell r="C62" t="str">
            <v>HASOĞLU GÜLAY</v>
          </cell>
          <cell r="D62" t="str">
            <v>K</v>
          </cell>
          <cell r="E62">
            <v>1528</v>
          </cell>
          <cell r="F62">
            <v>0</v>
          </cell>
          <cell r="G62" t="str">
            <v>TUR</v>
          </cell>
          <cell r="H62" t="str">
            <v>DENİZ PLAZA SPOR DERNEĞİ</v>
          </cell>
          <cell r="I62">
            <v>1991</v>
          </cell>
          <cell r="J62">
            <v>34</v>
          </cell>
          <cell r="L62">
            <v>0</v>
          </cell>
          <cell r="M62" t="str">
            <v>Vizesiz</v>
          </cell>
        </row>
        <row r="63">
          <cell r="A63">
            <v>2741</v>
          </cell>
          <cell r="C63" t="str">
            <v>MASIMBA ANESU</v>
          </cell>
          <cell r="D63" t="str">
            <v>E</v>
          </cell>
          <cell r="E63">
            <v>2059</v>
          </cell>
          <cell r="F63">
            <v>1978</v>
          </cell>
          <cell r="G63" t="str">
            <v>TUR</v>
          </cell>
          <cell r="H63" t="str">
            <v>DÖVEÇ SATRANÇ TAKIMI</v>
          </cell>
          <cell r="I63">
            <v>1991</v>
          </cell>
          <cell r="J63">
            <v>34</v>
          </cell>
          <cell r="L63">
            <v>11002271</v>
          </cell>
          <cell r="M63" t="str">
            <v>Vizesiz</v>
          </cell>
        </row>
        <row r="64">
          <cell r="A64">
            <v>2792</v>
          </cell>
          <cell r="C64" t="str">
            <v>AFŞAROĞLU ERHAN</v>
          </cell>
          <cell r="D64" t="str">
            <v>E</v>
          </cell>
          <cell r="E64">
            <v>0</v>
          </cell>
          <cell r="F64">
            <v>0</v>
          </cell>
          <cell r="G64" t="str">
            <v>TUR</v>
          </cell>
          <cell r="H64" t="str">
            <v>SATRANÇ EĞİTİM DERNEĞİ</v>
          </cell>
          <cell r="I64">
            <v>1983</v>
          </cell>
          <cell r="J64">
            <v>42</v>
          </cell>
          <cell r="L64">
            <v>0</v>
          </cell>
          <cell r="M64" t="str">
            <v>Vizeli</v>
          </cell>
        </row>
        <row r="65">
          <cell r="A65">
            <v>2800</v>
          </cell>
          <cell r="C65" t="str">
            <v>KALYONCU DOĞA</v>
          </cell>
          <cell r="D65" t="str">
            <v>E</v>
          </cell>
          <cell r="E65">
            <v>1760</v>
          </cell>
          <cell r="F65">
            <v>0</v>
          </cell>
          <cell r="G65" t="str">
            <v>TUR</v>
          </cell>
          <cell r="H65" t="str">
            <v>GİRNE KALESİ SATRANÇ DERNEĞİ</v>
          </cell>
          <cell r="I65">
            <v>1981</v>
          </cell>
          <cell r="J65">
            <v>44</v>
          </cell>
          <cell r="L65">
            <v>0</v>
          </cell>
          <cell r="M65" t="str">
            <v>Vizesiz</v>
          </cell>
        </row>
        <row r="66">
          <cell r="A66">
            <v>2813</v>
          </cell>
          <cell r="C66" t="str">
            <v>DOKUZ ARDA</v>
          </cell>
          <cell r="D66" t="str">
            <v>E</v>
          </cell>
          <cell r="E66">
            <v>1653</v>
          </cell>
          <cell r="F66">
            <v>0</v>
          </cell>
          <cell r="G66" t="str">
            <v>TUR</v>
          </cell>
          <cell r="H66" t="str">
            <v>ARREDO ÇANAKKALE TSK SATRANÇ TAKIMI</v>
          </cell>
          <cell r="I66">
            <v>2011</v>
          </cell>
          <cell r="J66">
            <v>14</v>
          </cell>
          <cell r="K66" t="str">
            <v>U14</v>
          </cell>
          <cell r="L66">
            <v>0</v>
          </cell>
          <cell r="M66" t="str">
            <v>Vizeli</v>
          </cell>
        </row>
        <row r="67">
          <cell r="A67">
            <v>2836</v>
          </cell>
          <cell r="C67" t="str">
            <v>HÜRBEN MUSTAFA</v>
          </cell>
          <cell r="D67" t="str">
            <v>E</v>
          </cell>
          <cell r="E67">
            <v>1578</v>
          </cell>
          <cell r="F67">
            <v>0</v>
          </cell>
          <cell r="G67" t="str">
            <v>TUR</v>
          </cell>
          <cell r="H67" t="str">
            <v>GİRNE KALESİ SATRANÇ DERNEĞİ</v>
          </cell>
          <cell r="I67">
            <v>1991</v>
          </cell>
          <cell r="J67">
            <v>34</v>
          </cell>
          <cell r="L67">
            <v>0</v>
          </cell>
          <cell r="M67" t="str">
            <v>Vizesiz</v>
          </cell>
        </row>
        <row r="68">
          <cell r="A68">
            <v>2857</v>
          </cell>
          <cell r="C68" t="str">
            <v>İLHAN DEMİR</v>
          </cell>
          <cell r="D68" t="str">
            <v>E</v>
          </cell>
          <cell r="E68">
            <v>1707</v>
          </cell>
          <cell r="F68">
            <v>0</v>
          </cell>
          <cell r="G68" t="str">
            <v>TUR</v>
          </cell>
          <cell r="H68" t="str">
            <v>65. KARE SATRANÇ VE KÜLTÜR DERNEĞİ</v>
          </cell>
          <cell r="I68">
            <v>2012</v>
          </cell>
          <cell r="J68">
            <v>13</v>
          </cell>
          <cell r="K68" t="str">
            <v>U12</v>
          </cell>
          <cell r="L68">
            <v>0</v>
          </cell>
          <cell r="M68" t="str">
            <v>Vizeli</v>
          </cell>
        </row>
        <row r="69">
          <cell r="A69">
            <v>2878</v>
          </cell>
          <cell r="C69" t="str">
            <v>KOÇ ERDOĞAN</v>
          </cell>
          <cell r="D69" t="str">
            <v>E</v>
          </cell>
          <cell r="E69">
            <v>1563</v>
          </cell>
          <cell r="F69">
            <v>0</v>
          </cell>
          <cell r="G69" t="str">
            <v>TUR</v>
          </cell>
          <cell r="H69" t="str">
            <v>ARREDO ÇANAKKALE TSK SATRANÇ TAKIMI</v>
          </cell>
          <cell r="I69">
            <v>2008</v>
          </cell>
          <cell r="J69">
            <v>17</v>
          </cell>
          <cell r="K69" t="str">
            <v>U16</v>
          </cell>
          <cell r="L69">
            <v>0</v>
          </cell>
          <cell r="M69" t="str">
            <v>Vizesiz</v>
          </cell>
        </row>
        <row r="70">
          <cell r="A70">
            <v>2916</v>
          </cell>
          <cell r="C70" t="str">
            <v>OYLUM GÜLŞEN</v>
          </cell>
          <cell r="D70" t="str">
            <v>K</v>
          </cell>
          <cell r="E70">
            <v>1589</v>
          </cell>
          <cell r="F70">
            <v>0</v>
          </cell>
          <cell r="G70" t="str">
            <v>TUR</v>
          </cell>
          <cell r="H70" t="str">
            <v>ARREDO ÇANAKKALE TSK SATRANÇ TAKIMI</v>
          </cell>
          <cell r="I70">
            <v>2003</v>
          </cell>
          <cell r="J70">
            <v>22</v>
          </cell>
          <cell r="L70">
            <v>0</v>
          </cell>
          <cell r="M70" t="str">
            <v>Vizesiz</v>
          </cell>
        </row>
        <row r="71">
          <cell r="A71">
            <v>3101</v>
          </cell>
          <cell r="C71" t="str">
            <v>ESKİKÖY AKASYA</v>
          </cell>
          <cell r="D71" t="str">
            <v>K</v>
          </cell>
          <cell r="E71">
            <v>1820</v>
          </cell>
          <cell r="F71">
            <v>0</v>
          </cell>
          <cell r="G71" t="str">
            <v>TUR</v>
          </cell>
          <cell r="H71" t="str">
            <v>YAMAÇ SAMANİ SATRANÇ DERNEĞİ</v>
          </cell>
          <cell r="I71">
            <v>2010</v>
          </cell>
          <cell r="J71">
            <v>15</v>
          </cell>
          <cell r="K71" t="str">
            <v>U14</v>
          </cell>
          <cell r="L71">
            <v>0</v>
          </cell>
          <cell r="M71" t="str">
            <v>Vizeli</v>
          </cell>
        </row>
        <row r="72">
          <cell r="A72">
            <v>3255</v>
          </cell>
          <cell r="C72" t="str">
            <v>BORUCU EROL</v>
          </cell>
          <cell r="D72" t="str">
            <v>E</v>
          </cell>
          <cell r="E72">
            <v>1552</v>
          </cell>
          <cell r="F72">
            <v>0</v>
          </cell>
          <cell r="G72" t="str">
            <v>TUR</v>
          </cell>
          <cell r="H72" t="str">
            <v>65. KARE SATRANÇ VE KÜLTÜR DERNEĞİ</v>
          </cell>
          <cell r="I72">
            <v>2008</v>
          </cell>
          <cell r="J72">
            <v>17</v>
          </cell>
          <cell r="K72" t="str">
            <v>U16</v>
          </cell>
          <cell r="L72">
            <v>0</v>
          </cell>
          <cell r="M72" t="str">
            <v>Vizeli</v>
          </cell>
        </row>
        <row r="73">
          <cell r="A73">
            <v>3348</v>
          </cell>
          <cell r="C73" t="str">
            <v>ORBAY MERT</v>
          </cell>
          <cell r="D73" t="str">
            <v>E</v>
          </cell>
          <cell r="E73">
            <v>1731</v>
          </cell>
          <cell r="F73">
            <v>1731</v>
          </cell>
          <cell r="G73" t="str">
            <v>TUR</v>
          </cell>
          <cell r="H73" t="str">
            <v>SATRANÇ EĞİTİM DERNEĞİ</v>
          </cell>
          <cell r="I73">
            <v>1999</v>
          </cell>
          <cell r="J73">
            <v>26</v>
          </cell>
          <cell r="L73">
            <v>34544330</v>
          </cell>
          <cell r="M73" t="str">
            <v>Vizesiz</v>
          </cell>
        </row>
        <row r="74">
          <cell r="A74">
            <v>3361</v>
          </cell>
          <cell r="C74" t="str">
            <v>GÜÇOK BATU</v>
          </cell>
          <cell r="D74" t="str">
            <v>E</v>
          </cell>
          <cell r="E74">
            <v>1544</v>
          </cell>
          <cell r="F74">
            <v>0</v>
          </cell>
          <cell r="G74" t="str">
            <v>TUR</v>
          </cell>
          <cell r="H74" t="str">
            <v>DENİZ PLAZA SPOR DERNEĞİ</v>
          </cell>
          <cell r="I74">
            <v>2012</v>
          </cell>
          <cell r="J74">
            <v>13</v>
          </cell>
          <cell r="K74" t="str">
            <v>U12</v>
          </cell>
          <cell r="L74">
            <v>0</v>
          </cell>
          <cell r="M74" t="str">
            <v>Vizesiz</v>
          </cell>
        </row>
        <row r="75">
          <cell r="A75">
            <v>3367</v>
          </cell>
          <cell r="C75" t="str">
            <v>ÖZALEMDAR ARDA</v>
          </cell>
          <cell r="D75" t="str">
            <v>E</v>
          </cell>
          <cell r="E75">
            <v>1599</v>
          </cell>
          <cell r="F75">
            <v>0</v>
          </cell>
          <cell r="G75" t="str">
            <v>TUR</v>
          </cell>
          <cell r="H75" t="str">
            <v>GİRNE KALESİ SATRANÇ DERNEĞİ</v>
          </cell>
          <cell r="I75">
            <v>2005</v>
          </cell>
          <cell r="J75">
            <v>20</v>
          </cell>
          <cell r="K75" t="str">
            <v>U20</v>
          </cell>
          <cell r="L75">
            <v>0</v>
          </cell>
          <cell r="M75" t="str">
            <v>Vizesiz</v>
          </cell>
        </row>
        <row r="76">
          <cell r="A76">
            <v>3384</v>
          </cell>
          <cell r="C76" t="str">
            <v>DAYANIKLI BÜLENT SAİT</v>
          </cell>
          <cell r="D76" t="str">
            <v>E</v>
          </cell>
          <cell r="E76">
            <v>1520</v>
          </cell>
          <cell r="F76">
            <v>0</v>
          </cell>
          <cell r="G76" t="str">
            <v>TUR</v>
          </cell>
          <cell r="H76" t="str">
            <v>SATRANÇ EĞİTİM DERNEĞİ</v>
          </cell>
          <cell r="I76">
            <v>2013</v>
          </cell>
          <cell r="J76">
            <v>12</v>
          </cell>
          <cell r="K76" t="str">
            <v>U12</v>
          </cell>
          <cell r="L76">
            <v>0</v>
          </cell>
          <cell r="M76" t="str">
            <v>Vizesiz</v>
          </cell>
        </row>
        <row r="77">
          <cell r="A77">
            <v>3402</v>
          </cell>
          <cell r="C77" t="str">
            <v>DÖVEÇ ASLİN</v>
          </cell>
          <cell r="D77" t="str">
            <v>K</v>
          </cell>
          <cell r="E77">
            <v>1527</v>
          </cell>
          <cell r="F77">
            <v>0</v>
          </cell>
          <cell r="G77" t="str">
            <v>TUR</v>
          </cell>
          <cell r="H77" t="str">
            <v>DÖVEÇ SATRANÇ TAKIMI</v>
          </cell>
          <cell r="I77">
            <v>2013</v>
          </cell>
          <cell r="J77">
            <v>12</v>
          </cell>
          <cell r="K77" t="str">
            <v>U12</v>
          </cell>
          <cell r="L77">
            <v>51641151</v>
          </cell>
          <cell r="M77" t="str">
            <v>Vizeli</v>
          </cell>
        </row>
        <row r="78">
          <cell r="A78">
            <v>3436</v>
          </cell>
          <cell r="C78" t="str">
            <v>ÖZERİN MUSTAFA</v>
          </cell>
          <cell r="D78" t="str">
            <v>E</v>
          </cell>
          <cell r="E78">
            <v>1423</v>
          </cell>
          <cell r="F78">
            <v>0</v>
          </cell>
          <cell r="G78" t="str">
            <v>TUR</v>
          </cell>
          <cell r="H78" t="str">
            <v>DENİZ PLAZA SPOR DERNEĞİ</v>
          </cell>
          <cell r="I78">
            <v>2011</v>
          </cell>
          <cell r="J78">
            <v>14</v>
          </cell>
          <cell r="K78" t="str">
            <v>U14</v>
          </cell>
          <cell r="L78">
            <v>0</v>
          </cell>
          <cell r="M78" t="str">
            <v>Vizesiz</v>
          </cell>
        </row>
        <row r="79">
          <cell r="A79">
            <v>3443</v>
          </cell>
          <cell r="C79" t="str">
            <v>DOĞRAMACI TÜRKER</v>
          </cell>
          <cell r="D79" t="str">
            <v>E</v>
          </cell>
          <cell r="E79">
            <v>1619</v>
          </cell>
          <cell r="F79">
            <v>0</v>
          </cell>
          <cell r="G79" t="str">
            <v>TUR</v>
          </cell>
          <cell r="H79" t="str">
            <v>65. KARE SATRANÇ VE KÜLTÜR DERNEĞİ</v>
          </cell>
          <cell r="I79">
            <v>2012</v>
          </cell>
          <cell r="J79">
            <v>13</v>
          </cell>
          <cell r="K79" t="str">
            <v>U12</v>
          </cell>
          <cell r="L79">
            <v>0</v>
          </cell>
          <cell r="M79" t="str">
            <v>Vizesiz</v>
          </cell>
        </row>
        <row r="80">
          <cell r="A80">
            <v>3458</v>
          </cell>
          <cell r="B80" t="str">
            <v>IM</v>
          </cell>
          <cell r="C80" t="str">
            <v>IŞIK CAN</v>
          </cell>
          <cell r="D80" t="str">
            <v>E</v>
          </cell>
          <cell r="E80">
            <v>2493</v>
          </cell>
          <cell r="F80">
            <v>2539</v>
          </cell>
          <cell r="G80" t="str">
            <v>TUR</v>
          </cell>
          <cell r="H80" t="str">
            <v>SATRANÇ EĞİTİM DERNEĞİ</v>
          </cell>
          <cell r="I80">
            <v>2005</v>
          </cell>
          <cell r="J80">
            <v>20</v>
          </cell>
          <cell r="K80" t="str">
            <v>U20</v>
          </cell>
          <cell r="L80">
            <v>6383742</v>
          </cell>
          <cell r="M80" t="str">
            <v>Vizesiz</v>
          </cell>
        </row>
        <row r="81">
          <cell r="A81">
            <v>3462</v>
          </cell>
          <cell r="C81" t="str">
            <v>EKDAL ADEL MEHMET</v>
          </cell>
          <cell r="D81" t="str">
            <v>E</v>
          </cell>
          <cell r="E81">
            <v>1613</v>
          </cell>
          <cell r="F81">
            <v>0</v>
          </cell>
          <cell r="G81" t="str">
            <v>TUR</v>
          </cell>
          <cell r="H81" t="str">
            <v>SATRANÇ EĞİTİM DERNEĞİ</v>
          </cell>
          <cell r="I81">
            <v>2011</v>
          </cell>
          <cell r="J81">
            <v>14</v>
          </cell>
          <cell r="K81" t="str">
            <v>U14</v>
          </cell>
          <cell r="L81">
            <v>0</v>
          </cell>
          <cell r="M81" t="str">
            <v>Vizeli</v>
          </cell>
        </row>
        <row r="82">
          <cell r="A82">
            <v>3471</v>
          </cell>
          <cell r="C82" t="str">
            <v>YASSIBAĞ İPEK ASLI</v>
          </cell>
          <cell r="D82" t="str">
            <v>K</v>
          </cell>
          <cell r="E82">
            <v>1899</v>
          </cell>
          <cell r="F82">
            <v>1809</v>
          </cell>
          <cell r="G82" t="str">
            <v>TUR</v>
          </cell>
          <cell r="H82" t="str">
            <v>ARREDO ÇANAKKALE TSK SATRANÇ TAKIMI</v>
          </cell>
          <cell r="I82">
            <v>2000</v>
          </cell>
          <cell r="J82">
            <v>25</v>
          </cell>
          <cell r="L82">
            <v>6342400</v>
          </cell>
          <cell r="M82" t="str">
            <v>Vizesiz</v>
          </cell>
        </row>
        <row r="83">
          <cell r="A83">
            <v>3521</v>
          </cell>
          <cell r="C83" t="str">
            <v>DURMUŞOĞLU KUZEY</v>
          </cell>
          <cell r="D83" t="str">
            <v>E</v>
          </cell>
          <cell r="E83">
            <v>1412</v>
          </cell>
          <cell r="F83">
            <v>0</v>
          </cell>
          <cell r="G83" t="str">
            <v>TUR</v>
          </cell>
          <cell r="H83" t="str">
            <v>GÜMÜŞ AT SATRANÇ DERNEĞİ</v>
          </cell>
          <cell r="I83">
            <v>2011</v>
          </cell>
          <cell r="J83">
            <v>14</v>
          </cell>
          <cell r="K83" t="str">
            <v>U14</v>
          </cell>
          <cell r="L83">
            <v>0</v>
          </cell>
          <cell r="M83" t="str">
            <v>Vizeli</v>
          </cell>
        </row>
        <row r="84">
          <cell r="A84">
            <v>3537</v>
          </cell>
          <cell r="C84" t="str">
            <v>DEMİRKAN KAAN</v>
          </cell>
          <cell r="D84" t="str">
            <v>E</v>
          </cell>
          <cell r="E84">
            <v>1531</v>
          </cell>
          <cell r="F84">
            <v>0</v>
          </cell>
          <cell r="G84" t="str">
            <v>TUR</v>
          </cell>
          <cell r="H84" t="str">
            <v>GÜMÜŞ AT SATRANÇ DERNEĞİ</v>
          </cell>
          <cell r="I84">
            <v>2011</v>
          </cell>
          <cell r="J84">
            <v>14</v>
          </cell>
          <cell r="K84" t="str">
            <v>U14</v>
          </cell>
          <cell r="L84">
            <v>0</v>
          </cell>
          <cell r="M84" t="str">
            <v>Vizeli</v>
          </cell>
        </row>
        <row r="85">
          <cell r="A85">
            <v>3541</v>
          </cell>
          <cell r="C85" t="str">
            <v>HANÇER HALE</v>
          </cell>
          <cell r="D85" t="str">
            <v>K</v>
          </cell>
          <cell r="E85">
            <v>0</v>
          </cell>
          <cell r="F85">
            <v>0</v>
          </cell>
          <cell r="G85" t="str">
            <v>TUR</v>
          </cell>
          <cell r="H85" t="str">
            <v>AUTO TREND KUZEY KALE SATRANÇ DERNEĞİ</v>
          </cell>
          <cell r="I85">
            <v>2013</v>
          </cell>
          <cell r="J85">
            <v>12</v>
          </cell>
          <cell r="K85" t="str">
            <v>U12</v>
          </cell>
          <cell r="L85">
            <v>0</v>
          </cell>
          <cell r="M85" t="str">
            <v>Vizeli</v>
          </cell>
        </row>
        <row r="86">
          <cell r="A86">
            <v>3547</v>
          </cell>
          <cell r="C86" t="str">
            <v>DOKUZ ALYA GÖNÜL</v>
          </cell>
          <cell r="D86" t="str">
            <v>K</v>
          </cell>
          <cell r="E86">
            <v>1493</v>
          </cell>
          <cell r="F86">
            <v>0</v>
          </cell>
          <cell r="G86" t="str">
            <v>TUR</v>
          </cell>
          <cell r="H86" t="str">
            <v>ARREDO ÇANAKKALE TSK SATRANÇ TAKIMI</v>
          </cell>
          <cell r="I86">
            <v>2014</v>
          </cell>
          <cell r="J86">
            <v>11</v>
          </cell>
          <cell r="K86" t="str">
            <v>U10</v>
          </cell>
          <cell r="L86">
            <v>0</v>
          </cell>
          <cell r="M86" t="str">
            <v>Vizeli</v>
          </cell>
        </row>
        <row r="87">
          <cell r="A87">
            <v>3549</v>
          </cell>
          <cell r="C87" t="str">
            <v>KAPLAN TAYLAN</v>
          </cell>
          <cell r="D87" t="str">
            <v>K</v>
          </cell>
          <cell r="E87">
            <v>0</v>
          </cell>
          <cell r="F87">
            <v>0</v>
          </cell>
          <cell r="G87" t="str">
            <v>TUR</v>
          </cell>
          <cell r="H87" t="str">
            <v>ARREDO ÇANAKKALE TSK SATRANÇ TAKIMI</v>
          </cell>
          <cell r="I87">
            <v>2000</v>
          </cell>
          <cell r="J87">
            <v>25</v>
          </cell>
          <cell r="L87">
            <v>0</v>
          </cell>
          <cell r="M87" t="str">
            <v>Vizesiz</v>
          </cell>
        </row>
        <row r="88">
          <cell r="A88">
            <v>3562</v>
          </cell>
          <cell r="C88" t="str">
            <v>KARAGUŞ ESEN</v>
          </cell>
          <cell r="D88" t="str">
            <v>K</v>
          </cell>
          <cell r="E88">
            <v>1644</v>
          </cell>
          <cell r="F88">
            <v>0</v>
          </cell>
          <cell r="G88" t="str">
            <v>TUR</v>
          </cell>
          <cell r="H88" t="str">
            <v>GÜZELYURT SATRANÇ KALESİ</v>
          </cell>
          <cell r="I88">
            <v>2009</v>
          </cell>
          <cell r="J88">
            <v>16</v>
          </cell>
          <cell r="K88" t="str">
            <v>U16</v>
          </cell>
          <cell r="L88">
            <v>0</v>
          </cell>
          <cell r="M88" t="str">
            <v>Vizeli</v>
          </cell>
        </row>
        <row r="89">
          <cell r="A89">
            <v>3588</v>
          </cell>
          <cell r="C89" t="str">
            <v>CANTAŞ NAZ</v>
          </cell>
          <cell r="D89" t="str">
            <v>K</v>
          </cell>
          <cell r="E89">
            <v>1607</v>
          </cell>
          <cell r="F89">
            <v>1487</v>
          </cell>
          <cell r="G89" t="str">
            <v>TUR</v>
          </cell>
          <cell r="H89" t="str">
            <v>LEFKOŞA SATRANÇ DERNEĞİ</v>
          </cell>
          <cell r="I89">
            <v>2008</v>
          </cell>
          <cell r="J89">
            <v>17</v>
          </cell>
          <cell r="K89" t="str">
            <v>U16</v>
          </cell>
          <cell r="L89">
            <v>51678268</v>
          </cell>
          <cell r="M89" t="str">
            <v>Vizeli</v>
          </cell>
        </row>
        <row r="90">
          <cell r="A90">
            <v>3611</v>
          </cell>
          <cell r="C90" t="str">
            <v>EMİN ARYA</v>
          </cell>
          <cell r="D90" t="str">
            <v>K</v>
          </cell>
          <cell r="E90">
            <v>1663</v>
          </cell>
          <cell r="F90">
            <v>0</v>
          </cell>
          <cell r="G90" t="str">
            <v>TUR</v>
          </cell>
          <cell r="H90" t="str">
            <v>65. KARE SATRANÇ VE KÜLTÜR DERNEĞİ</v>
          </cell>
          <cell r="I90">
            <v>2015</v>
          </cell>
          <cell r="J90">
            <v>10</v>
          </cell>
          <cell r="K90" t="str">
            <v>U10</v>
          </cell>
          <cell r="L90">
            <v>0</v>
          </cell>
          <cell r="M90" t="str">
            <v>Vizeli</v>
          </cell>
        </row>
        <row r="91">
          <cell r="A91">
            <v>3617</v>
          </cell>
          <cell r="B91" t="str">
            <v>WCM</v>
          </cell>
          <cell r="C91" t="str">
            <v>CAN IŞIL</v>
          </cell>
          <cell r="D91" t="str">
            <v>K</v>
          </cell>
          <cell r="E91">
            <v>1993</v>
          </cell>
          <cell r="F91">
            <v>1987</v>
          </cell>
          <cell r="G91" t="str">
            <v>TUR</v>
          </cell>
          <cell r="H91" t="str">
            <v>SATRANÇ EĞİTİM DERNEĞİ</v>
          </cell>
          <cell r="I91">
            <v>2005</v>
          </cell>
          <cell r="J91">
            <v>20</v>
          </cell>
          <cell r="K91" t="str">
            <v>U20</v>
          </cell>
          <cell r="L91">
            <v>34505733</v>
          </cell>
          <cell r="M91" t="str">
            <v>Vizesiz</v>
          </cell>
        </row>
        <row r="92">
          <cell r="A92">
            <v>3648</v>
          </cell>
          <cell r="C92" t="str">
            <v>DAVOUDIFAR PANTEA</v>
          </cell>
          <cell r="D92" t="str">
            <v>K</v>
          </cell>
          <cell r="E92">
            <v>1987</v>
          </cell>
          <cell r="F92">
            <v>2052</v>
          </cell>
          <cell r="G92" t="str">
            <v>TUR</v>
          </cell>
          <cell r="H92" t="str">
            <v>DENİZ PLAZA SPOR DERNEĞİ</v>
          </cell>
          <cell r="I92">
            <v>1973</v>
          </cell>
          <cell r="J92">
            <v>52</v>
          </cell>
          <cell r="K92" t="str">
            <v>S50</v>
          </cell>
          <cell r="L92">
            <v>12500852</v>
          </cell>
          <cell r="M92" t="str">
            <v>Vizesiz</v>
          </cell>
        </row>
        <row r="93">
          <cell r="A93">
            <v>3686</v>
          </cell>
          <cell r="C93" t="str">
            <v>HANÇER FATMA</v>
          </cell>
          <cell r="D93" t="str">
            <v>K</v>
          </cell>
          <cell r="E93">
            <v>0</v>
          </cell>
          <cell r="F93">
            <v>1414</v>
          </cell>
          <cell r="G93" t="str">
            <v>TUR</v>
          </cell>
          <cell r="H93" t="str">
            <v>AUTO TREND KUZEY KALE SATRANÇ DERNEĞİ</v>
          </cell>
          <cell r="I93">
            <v>1987</v>
          </cell>
          <cell r="J93">
            <v>38</v>
          </cell>
          <cell r="L93">
            <v>51675536</v>
          </cell>
          <cell r="M93" t="str">
            <v>Vizesiz</v>
          </cell>
        </row>
        <row r="94">
          <cell r="A94">
            <v>3695</v>
          </cell>
          <cell r="C94" t="str">
            <v>SAYINER SAİT MERİH</v>
          </cell>
          <cell r="D94" t="str">
            <v>E</v>
          </cell>
          <cell r="E94">
            <v>1455</v>
          </cell>
          <cell r="F94">
            <v>0</v>
          </cell>
          <cell r="G94" t="str">
            <v>TUR</v>
          </cell>
          <cell r="H94" t="str">
            <v>SATRANÇ EĞİTİM DERNEĞİ</v>
          </cell>
          <cell r="I94">
            <v>2011</v>
          </cell>
          <cell r="J94">
            <v>14</v>
          </cell>
          <cell r="K94" t="str">
            <v>U14</v>
          </cell>
          <cell r="L94">
            <v>0</v>
          </cell>
          <cell r="M94" t="str">
            <v>Vizesiz</v>
          </cell>
        </row>
        <row r="95">
          <cell r="A95">
            <v>3697</v>
          </cell>
          <cell r="C95" t="str">
            <v>İSMAYILOV SALİH</v>
          </cell>
          <cell r="D95" t="str">
            <v>E</v>
          </cell>
          <cell r="E95">
            <v>1735</v>
          </cell>
          <cell r="F95">
            <v>0</v>
          </cell>
          <cell r="G95" t="str">
            <v>TUR</v>
          </cell>
          <cell r="H95" t="str">
            <v>65. KARE SATRANÇ VE KÜLTÜR DERNEĞİ</v>
          </cell>
          <cell r="I95">
            <v>2014</v>
          </cell>
          <cell r="J95">
            <v>11</v>
          </cell>
          <cell r="K95" t="str">
            <v>U10</v>
          </cell>
          <cell r="L95">
            <v>0</v>
          </cell>
          <cell r="M95" t="str">
            <v>Vizeli</v>
          </cell>
        </row>
        <row r="96">
          <cell r="A96">
            <v>3702</v>
          </cell>
          <cell r="C96" t="str">
            <v>AKGÜNEY HAŞİM</v>
          </cell>
          <cell r="D96" t="str">
            <v>E</v>
          </cell>
          <cell r="E96">
            <v>1462</v>
          </cell>
          <cell r="F96">
            <v>0</v>
          </cell>
          <cell r="G96" t="str">
            <v>TUR</v>
          </cell>
          <cell r="H96" t="str">
            <v>GİRNE KALESİ SATRANÇ DERNEĞİ</v>
          </cell>
          <cell r="I96">
            <v>2013</v>
          </cell>
          <cell r="J96">
            <v>12</v>
          </cell>
          <cell r="K96" t="str">
            <v>U12</v>
          </cell>
          <cell r="L96">
            <v>0</v>
          </cell>
          <cell r="M96" t="str">
            <v>Vizeli</v>
          </cell>
        </row>
        <row r="97">
          <cell r="A97">
            <v>3713</v>
          </cell>
          <cell r="C97" t="str">
            <v>TOLGAR AHMET</v>
          </cell>
          <cell r="D97" t="str">
            <v>E</v>
          </cell>
          <cell r="E97">
            <v>1487</v>
          </cell>
          <cell r="F97">
            <v>0</v>
          </cell>
          <cell r="G97" t="str">
            <v>TUR</v>
          </cell>
          <cell r="H97" t="str">
            <v>ŞAH-MAT SATRANÇ DERNEĞİ</v>
          </cell>
          <cell r="I97">
            <v>2015</v>
          </cell>
          <cell r="J97">
            <v>10</v>
          </cell>
          <cell r="K97" t="str">
            <v>U10</v>
          </cell>
          <cell r="L97">
            <v>0</v>
          </cell>
          <cell r="M97" t="str">
            <v>Vizesiz</v>
          </cell>
        </row>
        <row r="98">
          <cell r="A98">
            <v>3714</v>
          </cell>
          <cell r="C98" t="str">
            <v>TOLGAR HALİL</v>
          </cell>
          <cell r="D98" t="str">
            <v>E</v>
          </cell>
          <cell r="E98">
            <v>0</v>
          </cell>
          <cell r="F98">
            <v>0</v>
          </cell>
          <cell r="G98" t="str">
            <v>TUR</v>
          </cell>
          <cell r="H98" t="str">
            <v>ŞAH-MAT SATRANÇ DERNEĞİ</v>
          </cell>
          <cell r="I98">
            <v>2015</v>
          </cell>
          <cell r="J98">
            <v>10</v>
          </cell>
          <cell r="K98" t="str">
            <v>U10</v>
          </cell>
          <cell r="L98">
            <v>0</v>
          </cell>
          <cell r="M98" t="str">
            <v>Vizesiz</v>
          </cell>
        </row>
        <row r="99">
          <cell r="A99">
            <v>3724</v>
          </cell>
          <cell r="C99" t="str">
            <v>AMANTAEV AMİR ALİ</v>
          </cell>
          <cell r="D99" t="str">
            <v>E</v>
          </cell>
          <cell r="E99">
            <v>1560</v>
          </cell>
          <cell r="F99">
            <v>0</v>
          </cell>
          <cell r="G99" t="str">
            <v>TUR</v>
          </cell>
          <cell r="H99" t="str">
            <v>GÜZELYURT SATRANÇ KALESİ</v>
          </cell>
          <cell r="I99">
            <v>2012</v>
          </cell>
          <cell r="J99">
            <v>13</v>
          </cell>
          <cell r="K99" t="str">
            <v>U12</v>
          </cell>
          <cell r="L99">
            <v>13840576</v>
          </cell>
          <cell r="M99" t="str">
            <v>Vizeli</v>
          </cell>
        </row>
        <row r="100">
          <cell r="A100">
            <v>3751</v>
          </cell>
          <cell r="C100" t="str">
            <v>BAŞ MİRA</v>
          </cell>
          <cell r="D100" t="str">
            <v>?</v>
          </cell>
          <cell r="E100">
            <v>0</v>
          </cell>
          <cell r="F100">
            <v>0</v>
          </cell>
          <cell r="G100" t="str">
            <v>TUR</v>
          </cell>
          <cell r="H100" t="str">
            <v>AUTO TREND KUZEY KALE SATRANÇ DERNEĞİ</v>
          </cell>
          <cell r="I100">
            <v>2013</v>
          </cell>
          <cell r="J100">
            <v>12</v>
          </cell>
          <cell r="K100" t="str">
            <v>U12</v>
          </cell>
          <cell r="L100">
            <v>0</v>
          </cell>
          <cell r="M100" t="str">
            <v>Vizesiz</v>
          </cell>
        </row>
        <row r="101">
          <cell r="A101">
            <v>3752</v>
          </cell>
          <cell r="C101" t="str">
            <v>DEMİRKAN BARAN</v>
          </cell>
          <cell r="D101" t="str">
            <v>E</v>
          </cell>
          <cell r="E101">
            <v>1400</v>
          </cell>
          <cell r="F101">
            <v>0</v>
          </cell>
          <cell r="G101" t="str">
            <v>TUR</v>
          </cell>
          <cell r="H101" t="str">
            <v>GÜMÜŞ AT SATRANÇ DERNEĞİ</v>
          </cell>
          <cell r="I101">
            <v>2013</v>
          </cell>
          <cell r="J101">
            <v>12</v>
          </cell>
          <cell r="K101" t="str">
            <v>U12</v>
          </cell>
          <cell r="L101">
            <v>0</v>
          </cell>
          <cell r="M101" t="str">
            <v>Vizeli</v>
          </cell>
        </row>
        <row r="102">
          <cell r="A102">
            <v>3766</v>
          </cell>
          <cell r="C102" t="str">
            <v>YORĞUN YAREN NAZ</v>
          </cell>
          <cell r="D102" t="str">
            <v>K</v>
          </cell>
          <cell r="E102">
            <v>2005</v>
          </cell>
          <cell r="F102">
            <v>1867</v>
          </cell>
          <cell r="G102" t="str">
            <v>TUR</v>
          </cell>
          <cell r="H102" t="str">
            <v>GÜMÜŞ AT SATRANÇ DERNEĞİ</v>
          </cell>
          <cell r="I102">
            <v>2002</v>
          </cell>
          <cell r="J102">
            <v>23</v>
          </cell>
          <cell r="L102">
            <v>6361021</v>
          </cell>
          <cell r="M102" t="str">
            <v>Vizesiz</v>
          </cell>
        </row>
        <row r="103">
          <cell r="A103">
            <v>3779</v>
          </cell>
          <cell r="C103" t="str">
            <v>KÜÇÜK KEMAL</v>
          </cell>
          <cell r="D103" t="str">
            <v>E</v>
          </cell>
          <cell r="E103">
            <v>1454</v>
          </cell>
          <cell r="F103">
            <v>0</v>
          </cell>
          <cell r="G103" t="str">
            <v>TUR</v>
          </cell>
          <cell r="H103" t="str">
            <v>GÜMÜŞ AT SATRANÇ DERNEĞİ</v>
          </cell>
          <cell r="I103">
            <v>2010</v>
          </cell>
          <cell r="J103">
            <v>15</v>
          </cell>
          <cell r="K103" t="str">
            <v>U14</v>
          </cell>
          <cell r="L103">
            <v>0</v>
          </cell>
          <cell r="M103" t="str">
            <v>Vizeli</v>
          </cell>
        </row>
        <row r="104">
          <cell r="A104">
            <v>3780</v>
          </cell>
          <cell r="C104" t="str">
            <v>ELOĞLU ARİF</v>
          </cell>
          <cell r="D104" t="str">
            <v>E</v>
          </cell>
          <cell r="E104">
            <v>0</v>
          </cell>
          <cell r="F104">
            <v>0</v>
          </cell>
          <cell r="G104" t="str">
            <v>TUR</v>
          </cell>
          <cell r="H104" t="str">
            <v>GÜMÜŞ AT SATRANÇ DERNEĞİ</v>
          </cell>
          <cell r="I104">
            <v>2013</v>
          </cell>
          <cell r="J104">
            <v>12</v>
          </cell>
          <cell r="K104" t="str">
            <v>U12</v>
          </cell>
          <cell r="L104">
            <v>0</v>
          </cell>
          <cell r="M104" t="str">
            <v>Vizesiz</v>
          </cell>
        </row>
        <row r="105">
          <cell r="A105">
            <v>3782</v>
          </cell>
          <cell r="C105" t="str">
            <v>İLGEN LAVİN</v>
          </cell>
          <cell r="D105" t="str">
            <v>K</v>
          </cell>
          <cell r="E105">
            <v>0</v>
          </cell>
          <cell r="F105">
            <v>0</v>
          </cell>
          <cell r="G105" t="str">
            <v>TUR</v>
          </cell>
          <cell r="H105" t="str">
            <v>GİRNE KALESİ SATRANÇ DERNEĞİ</v>
          </cell>
          <cell r="I105">
            <v>2012</v>
          </cell>
          <cell r="J105">
            <v>13</v>
          </cell>
          <cell r="K105" t="str">
            <v>U12</v>
          </cell>
          <cell r="L105">
            <v>0</v>
          </cell>
          <cell r="M105" t="str">
            <v>Vizesiz</v>
          </cell>
        </row>
        <row r="106">
          <cell r="A106">
            <v>3788</v>
          </cell>
          <cell r="C106" t="str">
            <v>BİLGİÇ HASAN</v>
          </cell>
          <cell r="D106" t="str">
            <v>E</v>
          </cell>
          <cell r="E106">
            <v>0</v>
          </cell>
          <cell r="F106">
            <v>0</v>
          </cell>
          <cell r="G106" t="str">
            <v>TUR</v>
          </cell>
          <cell r="H106" t="str">
            <v>GİRNE KALESİ SATRANÇ DERNEĞİ</v>
          </cell>
          <cell r="I106">
            <v>2012</v>
          </cell>
          <cell r="J106">
            <v>13</v>
          </cell>
          <cell r="K106" t="str">
            <v>U12</v>
          </cell>
          <cell r="L106">
            <v>0</v>
          </cell>
          <cell r="M106" t="str">
            <v>Vizeli</v>
          </cell>
        </row>
        <row r="107">
          <cell r="A107">
            <v>3789</v>
          </cell>
          <cell r="C107" t="str">
            <v>TEMİZYÜREK LEO CEMALİ</v>
          </cell>
          <cell r="D107" t="str">
            <v>E</v>
          </cell>
          <cell r="E107">
            <v>1439</v>
          </cell>
          <cell r="F107">
            <v>0</v>
          </cell>
          <cell r="G107" t="str">
            <v>TUR</v>
          </cell>
          <cell r="H107" t="str">
            <v>GÜMÜŞ AT SATRANÇ DERNEĞİ</v>
          </cell>
          <cell r="I107">
            <v>2013</v>
          </cell>
          <cell r="J107">
            <v>12</v>
          </cell>
          <cell r="K107" t="str">
            <v>U12</v>
          </cell>
          <cell r="L107">
            <v>0</v>
          </cell>
          <cell r="M107" t="str">
            <v>Vizeli</v>
          </cell>
        </row>
        <row r="108">
          <cell r="A108">
            <v>3822</v>
          </cell>
          <cell r="C108" t="str">
            <v>DOĞAN ABDULLAH ARİF</v>
          </cell>
          <cell r="D108" t="str">
            <v>E</v>
          </cell>
          <cell r="E108">
            <v>0</v>
          </cell>
          <cell r="F108">
            <v>0</v>
          </cell>
          <cell r="G108" t="str">
            <v>TUR</v>
          </cell>
          <cell r="H108" t="str">
            <v>ŞAH-MAT SATRANÇ DERNEĞİ</v>
          </cell>
          <cell r="I108">
            <v>2016</v>
          </cell>
          <cell r="J108">
            <v>9</v>
          </cell>
          <cell r="K108" t="str">
            <v>U08</v>
          </cell>
          <cell r="L108">
            <v>0</v>
          </cell>
          <cell r="M108" t="str">
            <v>Vizeli</v>
          </cell>
        </row>
        <row r="109">
          <cell r="A109">
            <v>3837</v>
          </cell>
          <cell r="C109" t="str">
            <v>TÜMEN OSMAN</v>
          </cell>
          <cell r="D109" t="str">
            <v>E</v>
          </cell>
          <cell r="E109">
            <v>1491</v>
          </cell>
          <cell r="F109">
            <v>0</v>
          </cell>
          <cell r="G109" t="str">
            <v>TUR</v>
          </cell>
          <cell r="H109" t="str">
            <v>YAMAÇ SAMANİ SATRANÇ DERNEĞİ</v>
          </cell>
          <cell r="I109">
            <v>2016</v>
          </cell>
          <cell r="J109">
            <v>9</v>
          </cell>
          <cell r="K109" t="str">
            <v>U08</v>
          </cell>
          <cell r="L109">
            <v>0</v>
          </cell>
          <cell r="M109" t="str">
            <v>Vizeli</v>
          </cell>
        </row>
        <row r="110">
          <cell r="A110">
            <v>3884</v>
          </cell>
          <cell r="B110" t="str">
            <v>IM</v>
          </cell>
          <cell r="C110" t="str">
            <v>YURTSEVEN MELİH</v>
          </cell>
          <cell r="D110" t="str">
            <v>E</v>
          </cell>
          <cell r="E110">
            <v>2330</v>
          </cell>
          <cell r="F110">
            <v>2339</v>
          </cell>
          <cell r="G110" t="str">
            <v>TUR</v>
          </cell>
          <cell r="H110" t="str">
            <v>YAMAÇ SAMANİ SATRANÇ DERNEĞİ</v>
          </cell>
          <cell r="I110">
            <v>1996</v>
          </cell>
          <cell r="J110">
            <v>29</v>
          </cell>
          <cell r="L110">
            <v>6312160</v>
          </cell>
          <cell r="M110" t="str">
            <v>Vizesiz</v>
          </cell>
        </row>
        <row r="111">
          <cell r="A111">
            <v>3888</v>
          </cell>
          <cell r="C111" t="str">
            <v>ERK HASAN</v>
          </cell>
          <cell r="D111" t="str">
            <v>E</v>
          </cell>
          <cell r="E111">
            <v>0</v>
          </cell>
          <cell r="F111">
            <v>0</v>
          </cell>
          <cell r="G111" t="str">
            <v>TUR</v>
          </cell>
          <cell r="H111" t="str">
            <v>GÜMÜŞ AT SATRANÇ DERNEĞİ</v>
          </cell>
          <cell r="I111">
            <v>2016</v>
          </cell>
          <cell r="J111">
            <v>9</v>
          </cell>
          <cell r="K111" t="str">
            <v>U08</v>
          </cell>
          <cell r="L111">
            <v>0</v>
          </cell>
          <cell r="M111" t="str">
            <v>Vizeli</v>
          </cell>
        </row>
        <row r="112">
          <cell r="A112">
            <v>3889</v>
          </cell>
          <cell r="B112" t="str">
            <v>FM</v>
          </cell>
          <cell r="C112" t="str">
            <v>SEVGİ VOLKAN</v>
          </cell>
          <cell r="D112" t="str">
            <v>E</v>
          </cell>
          <cell r="E112">
            <v>2404</v>
          </cell>
          <cell r="F112">
            <v>2329</v>
          </cell>
          <cell r="G112" t="str">
            <v>TUR</v>
          </cell>
          <cell r="H112" t="str">
            <v>ALTIN PİYON SATRANÇ DERNEĞİ</v>
          </cell>
          <cell r="I112">
            <v>1999</v>
          </cell>
          <cell r="J112">
            <v>26</v>
          </cell>
          <cell r="L112">
            <v>6325335</v>
          </cell>
          <cell r="M112" t="str">
            <v>Vizeli</v>
          </cell>
        </row>
        <row r="113">
          <cell r="A113">
            <v>3915</v>
          </cell>
          <cell r="C113" t="str">
            <v>HAYTA IRMAK</v>
          </cell>
          <cell r="D113" t="str">
            <v>K</v>
          </cell>
          <cell r="E113">
            <v>0</v>
          </cell>
          <cell r="F113">
            <v>0</v>
          </cell>
          <cell r="G113" t="str">
            <v>TUR</v>
          </cell>
          <cell r="H113" t="str">
            <v>ŞAH-MAT SATRANÇ DERNEĞİ</v>
          </cell>
          <cell r="I113">
            <v>2016</v>
          </cell>
          <cell r="J113">
            <v>9</v>
          </cell>
          <cell r="K113" t="str">
            <v>U08</v>
          </cell>
          <cell r="L113">
            <v>0</v>
          </cell>
          <cell r="M113" t="str">
            <v>Vizeli</v>
          </cell>
        </row>
        <row r="114">
          <cell r="A114">
            <v>3917</v>
          </cell>
          <cell r="C114" t="str">
            <v>AYDIN ARAS</v>
          </cell>
          <cell r="D114" t="str">
            <v>E</v>
          </cell>
          <cell r="E114">
            <v>0</v>
          </cell>
          <cell r="F114">
            <v>0</v>
          </cell>
          <cell r="G114" t="str">
            <v>TUR</v>
          </cell>
          <cell r="H114" t="str">
            <v>ŞAH-MAT SATRANÇ DERNEĞİ</v>
          </cell>
          <cell r="I114">
            <v>2016</v>
          </cell>
          <cell r="J114">
            <v>9</v>
          </cell>
          <cell r="K114" t="str">
            <v>U08</v>
          </cell>
          <cell r="L114">
            <v>0</v>
          </cell>
          <cell r="M114" t="str">
            <v>Vizeli</v>
          </cell>
        </row>
        <row r="115">
          <cell r="A115">
            <v>3931</v>
          </cell>
          <cell r="C115" t="str">
            <v>SERTBAY NADİR</v>
          </cell>
          <cell r="D115" t="str">
            <v>K</v>
          </cell>
          <cell r="E115">
            <v>0</v>
          </cell>
          <cell r="F115">
            <v>0</v>
          </cell>
          <cell r="G115" t="str">
            <v>TUR</v>
          </cell>
          <cell r="H115" t="str">
            <v>DÖVEÇ GROUP SERTBAY SATRANÇ AKADEMİSİ</v>
          </cell>
          <cell r="I115">
            <v>1991</v>
          </cell>
          <cell r="J115">
            <v>34</v>
          </cell>
          <cell r="L115">
            <v>0</v>
          </cell>
          <cell r="M115" t="str">
            <v>Vizesiz</v>
          </cell>
        </row>
        <row r="116">
          <cell r="A116">
            <v>3946</v>
          </cell>
          <cell r="C116" t="str">
            <v>ÖZDEMİR KAYRA</v>
          </cell>
          <cell r="D116" t="str">
            <v>E</v>
          </cell>
          <cell r="E116">
            <v>1855</v>
          </cell>
          <cell r="F116">
            <v>0</v>
          </cell>
          <cell r="G116" t="str">
            <v>TUR</v>
          </cell>
          <cell r="H116" t="str">
            <v>65. KARE SATRANÇ VE KÜLTÜR DERNEĞİ</v>
          </cell>
          <cell r="I116">
            <v>2008</v>
          </cell>
          <cell r="J116">
            <v>17</v>
          </cell>
          <cell r="K116" t="str">
            <v>U16</v>
          </cell>
          <cell r="L116">
            <v>0</v>
          </cell>
          <cell r="M116" t="str">
            <v>Vizesiz</v>
          </cell>
        </row>
        <row r="117">
          <cell r="A117">
            <v>3972</v>
          </cell>
          <cell r="C117" t="str">
            <v>VOLKAN LAREN</v>
          </cell>
          <cell r="D117" t="str">
            <v>K</v>
          </cell>
          <cell r="E117">
            <v>1411</v>
          </cell>
          <cell r="F117">
            <v>0</v>
          </cell>
          <cell r="G117" t="str">
            <v>TUR</v>
          </cell>
          <cell r="H117" t="str">
            <v>65. KARE SATRANÇ VE KÜLTÜR DERNEĞİ</v>
          </cell>
          <cell r="I117">
            <v>2009</v>
          </cell>
          <cell r="J117">
            <v>16</v>
          </cell>
          <cell r="K117" t="str">
            <v>U16</v>
          </cell>
          <cell r="L117">
            <v>0</v>
          </cell>
          <cell r="M117" t="str">
            <v>Vizesiz</v>
          </cell>
        </row>
        <row r="118">
          <cell r="A118">
            <v>3998</v>
          </cell>
          <cell r="C118" t="str">
            <v>UZUN HAZAL HÜDA</v>
          </cell>
          <cell r="D118" t="str">
            <v>K</v>
          </cell>
          <cell r="E118">
            <v>0</v>
          </cell>
          <cell r="F118">
            <v>0</v>
          </cell>
          <cell r="G118" t="str">
            <v>TUR</v>
          </cell>
          <cell r="H118" t="str">
            <v>GÜZELYURT SATRANÇ KALESİ</v>
          </cell>
          <cell r="I118">
            <v>1996</v>
          </cell>
          <cell r="J118">
            <v>29</v>
          </cell>
          <cell r="L118">
            <v>0</v>
          </cell>
          <cell r="M118" t="str">
            <v>Vizesiz</v>
          </cell>
        </row>
        <row r="119">
          <cell r="A119">
            <v>4027</v>
          </cell>
          <cell r="C119" t="str">
            <v>MAĞARA MUSTAFA</v>
          </cell>
          <cell r="D119" t="str">
            <v>E</v>
          </cell>
          <cell r="E119">
            <v>0</v>
          </cell>
          <cell r="F119">
            <v>0</v>
          </cell>
          <cell r="G119" t="str">
            <v>TUR</v>
          </cell>
          <cell r="H119" t="str">
            <v>ŞAH-MAT SATRANÇ DERNEĞİ</v>
          </cell>
          <cell r="I119">
            <v>2016</v>
          </cell>
          <cell r="J119">
            <v>9</v>
          </cell>
          <cell r="K119" t="str">
            <v>U08</v>
          </cell>
          <cell r="L119">
            <v>0</v>
          </cell>
          <cell r="M119" t="str">
            <v>Vizesiz</v>
          </cell>
        </row>
        <row r="120">
          <cell r="A120">
            <v>4080</v>
          </cell>
          <cell r="C120" t="str">
            <v>MAMMADLI ELJAN</v>
          </cell>
          <cell r="D120" t="str">
            <v>E</v>
          </cell>
          <cell r="E120">
            <v>0</v>
          </cell>
          <cell r="F120">
            <v>0</v>
          </cell>
          <cell r="G120" t="str">
            <v>TUR</v>
          </cell>
          <cell r="H120" t="str">
            <v>SATRANÇ EĞİTİM DERNEĞİ</v>
          </cell>
          <cell r="I120">
            <v>2010</v>
          </cell>
          <cell r="J120">
            <v>15</v>
          </cell>
          <cell r="K120" t="str">
            <v>U14</v>
          </cell>
          <cell r="L120">
            <v>0</v>
          </cell>
          <cell r="M120" t="str">
            <v>Vizesiz</v>
          </cell>
        </row>
        <row r="121">
          <cell r="A121">
            <v>4102</v>
          </cell>
          <cell r="C121" t="str">
            <v>DEBRELİ MEHMET HASAN</v>
          </cell>
          <cell r="D121" t="str">
            <v>E</v>
          </cell>
          <cell r="E121">
            <v>0</v>
          </cell>
          <cell r="F121">
            <v>0</v>
          </cell>
          <cell r="G121" t="str">
            <v>TUR</v>
          </cell>
          <cell r="H121" t="str">
            <v>ŞAH-MAT SATRANÇ DERNEĞİ</v>
          </cell>
          <cell r="I121">
            <v>2016</v>
          </cell>
          <cell r="J121">
            <v>9</v>
          </cell>
          <cell r="K121" t="str">
            <v>U08</v>
          </cell>
          <cell r="L121">
            <v>0</v>
          </cell>
          <cell r="M121" t="str">
            <v>Vizeli</v>
          </cell>
        </row>
        <row r="122">
          <cell r="A122">
            <v>4110</v>
          </cell>
          <cell r="C122" t="str">
            <v>ULUÇ ESAT</v>
          </cell>
          <cell r="D122" t="str">
            <v>E</v>
          </cell>
          <cell r="E122">
            <v>1714</v>
          </cell>
          <cell r="F122">
            <v>0</v>
          </cell>
          <cell r="G122" t="str">
            <v>TUR</v>
          </cell>
          <cell r="H122" t="str">
            <v>65. KARE SATRANÇ VE KÜLTÜR DERNEĞİ</v>
          </cell>
          <cell r="I122">
            <v>2003</v>
          </cell>
          <cell r="J122">
            <v>22</v>
          </cell>
          <cell r="L122">
            <v>0</v>
          </cell>
          <cell r="M122" t="str">
            <v>Vizesiz</v>
          </cell>
        </row>
        <row r="123">
          <cell r="A123">
            <v>4117</v>
          </cell>
          <cell r="C123" t="str">
            <v>SERAKINCI RASMUSSEN ENVER</v>
          </cell>
          <cell r="D123" t="str">
            <v>E</v>
          </cell>
          <cell r="E123">
            <v>1629</v>
          </cell>
          <cell r="F123">
            <v>0</v>
          </cell>
          <cell r="G123" t="str">
            <v>TUR</v>
          </cell>
          <cell r="H123" t="str">
            <v>SATRANÇ EĞİTİM DERNEĞİ</v>
          </cell>
          <cell r="I123">
            <v>2008</v>
          </cell>
          <cell r="J123">
            <v>17</v>
          </cell>
          <cell r="K123" t="str">
            <v>U16</v>
          </cell>
          <cell r="L123">
            <v>0</v>
          </cell>
          <cell r="M123" t="str">
            <v>Vizesiz</v>
          </cell>
        </row>
        <row r="124">
          <cell r="A124">
            <v>4121</v>
          </cell>
          <cell r="C124" t="str">
            <v>TARMAN DORUK</v>
          </cell>
          <cell r="D124" t="str">
            <v>E</v>
          </cell>
          <cell r="E124">
            <v>1648</v>
          </cell>
          <cell r="F124">
            <v>0</v>
          </cell>
          <cell r="G124" t="str">
            <v>TUR</v>
          </cell>
          <cell r="H124" t="str">
            <v>DÖVEÇ SATRANÇ TAKIMI</v>
          </cell>
          <cell r="I124">
            <v>2012</v>
          </cell>
          <cell r="J124">
            <v>13</v>
          </cell>
          <cell r="K124" t="str">
            <v>U12</v>
          </cell>
          <cell r="L124">
            <v>0</v>
          </cell>
          <cell r="M124" t="str">
            <v>Vizeli</v>
          </cell>
        </row>
        <row r="125">
          <cell r="A125">
            <v>4144</v>
          </cell>
          <cell r="C125" t="str">
            <v>EROĞUL ESER</v>
          </cell>
          <cell r="D125" t="str">
            <v>E</v>
          </cell>
          <cell r="E125">
            <v>1553</v>
          </cell>
          <cell r="F125">
            <v>0</v>
          </cell>
          <cell r="G125" t="str">
            <v>TUR</v>
          </cell>
          <cell r="H125" t="str">
            <v>GÜMÜŞ AT SATRANÇ DERNEĞİ</v>
          </cell>
          <cell r="I125">
            <v>2009</v>
          </cell>
          <cell r="J125">
            <v>16</v>
          </cell>
          <cell r="K125" t="str">
            <v>U16</v>
          </cell>
          <cell r="L125">
            <v>0</v>
          </cell>
          <cell r="M125" t="str">
            <v>Vizeli</v>
          </cell>
        </row>
        <row r="126">
          <cell r="A126">
            <v>4167</v>
          </cell>
          <cell r="C126" t="str">
            <v>SAKALLI HÜSEYİN ALP</v>
          </cell>
          <cell r="D126" t="str">
            <v>E</v>
          </cell>
          <cell r="E126">
            <v>0</v>
          </cell>
          <cell r="F126">
            <v>0</v>
          </cell>
          <cell r="G126" t="str">
            <v>TUR</v>
          </cell>
          <cell r="H126" t="str">
            <v>ŞAH-MAT SATRANÇ DERNEĞİ</v>
          </cell>
          <cell r="I126">
            <v>2016</v>
          </cell>
          <cell r="J126">
            <v>9</v>
          </cell>
          <cell r="K126" t="str">
            <v>U08</v>
          </cell>
          <cell r="L126">
            <v>0</v>
          </cell>
          <cell r="M126" t="str">
            <v>Vizeli</v>
          </cell>
        </row>
        <row r="127">
          <cell r="A127">
            <v>4168</v>
          </cell>
          <cell r="C127" t="str">
            <v>SAKALLI MİLA</v>
          </cell>
          <cell r="D127" t="str">
            <v>K</v>
          </cell>
          <cell r="E127">
            <v>0</v>
          </cell>
          <cell r="F127">
            <v>0</v>
          </cell>
          <cell r="G127" t="str">
            <v>TUR</v>
          </cell>
          <cell r="H127" t="str">
            <v>ŞAH-MAT SATRANÇ DERNEĞİ</v>
          </cell>
          <cell r="I127">
            <v>2018</v>
          </cell>
          <cell r="J127">
            <v>7</v>
          </cell>
          <cell r="K127" t="str">
            <v>U08</v>
          </cell>
          <cell r="L127">
            <v>0</v>
          </cell>
          <cell r="M127" t="str">
            <v>Vizeli</v>
          </cell>
        </row>
        <row r="128">
          <cell r="A128">
            <v>4192</v>
          </cell>
          <cell r="C128" t="str">
            <v>HAFIZOĞLU MİLA</v>
          </cell>
          <cell r="D128" t="str">
            <v>K</v>
          </cell>
          <cell r="E128">
            <v>1512</v>
          </cell>
          <cell r="F128">
            <v>0</v>
          </cell>
          <cell r="G128" t="str">
            <v>TUR</v>
          </cell>
          <cell r="H128" t="str">
            <v>YAMAÇ SAMANİ SATRANÇ DERNEĞİ</v>
          </cell>
          <cell r="I128">
            <v>2017</v>
          </cell>
          <cell r="J128">
            <v>8</v>
          </cell>
          <cell r="K128" t="str">
            <v>U08</v>
          </cell>
          <cell r="L128">
            <v>0</v>
          </cell>
          <cell r="M128" t="str">
            <v>Vizeli</v>
          </cell>
        </row>
        <row r="129">
          <cell r="A129">
            <v>4226</v>
          </cell>
          <cell r="C129" t="str">
            <v>ALBAYRAK HARUN EFE</v>
          </cell>
          <cell r="D129" t="str">
            <v>E</v>
          </cell>
          <cell r="E129">
            <v>0</v>
          </cell>
          <cell r="F129">
            <v>0</v>
          </cell>
          <cell r="G129" t="str">
            <v>TUR</v>
          </cell>
          <cell r="H129" t="str">
            <v>GİRNE KALESİ SATRANÇ DERNEĞİ</v>
          </cell>
          <cell r="I129">
            <v>2016</v>
          </cell>
          <cell r="J129">
            <v>9</v>
          </cell>
          <cell r="K129" t="str">
            <v>U08</v>
          </cell>
          <cell r="L129">
            <v>0</v>
          </cell>
          <cell r="M129" t="str">
            <v>Vizesiz</v>
          </cell>
        </row>
        <row r="130">
          <cell r="A130">
            <v>4237</v>
          </cell>
          <cell r="C130" t="str">
            <v>TÜRE TANUR ONUR</v>
          </cell>
          <cell r="D130" t="str">
            <v>K</v>
          </cell>
          <cell r="E130">
            <v>1601</v>
          </cell>
          <cell r="F130">
            <v>0</v>
          </cell>
          <cell r="G130" t="str">
            <v>TUR</v>
          </cell>
          <cell r="H130" t="str">
            <v>65. KARE SATRANÇ VE KÜLTÜR DERNEĞİ</v>
          </cell>
          <cell r="I130">
            <v>2009</v>
          </cell>
          <cell r="J130">
            <v>16</v>
          </cell>
          <cell r="K130" t="str">
            <v>U16</v>
          </cell>
          <cell r="L130">
            <v>0</v>
          </cell>
          <cell r="M130" t="str">
            <v>Vizesiz</v>
          </cell>
        </row>
        <row r="131">
          <cell r="A131">
            <v>4255</v>
          </cell>
          <cell r="C131" t="str">
            <v>İVDİL HASAN</v>
          </cell>
          <cell r="D131" t="str">
            <v>E</v>
          </cell>
          <cell r="E131">
            <v>1739</v>
          </cell>
          <cell r="F131">
            <v>0</v>
          </cell>
          <cell r="G131" t="str">
            <v>TUR</v>
          </cell>
          <cell r="H131" t="str">
            <v>GİRNE KALESİ SATRANÇ DERNEĞİ</v>
          </cell>
          <cell r="I131">
            <v>2002</v>
          </cell>
          <cell r="J131">
            <v>23</v>
          </cell>
          <cell r="L131">
            <v>0</v>
          </cell>
          <cell r="M131" t="str">
            <v>Vizesiz</v>
          </cell>
        </row>
        <row r="132">
          <cell r="A132">
            <v>4290</v>
          </cell>
          <cell r="C132" t="str">
            <v>TAŞPOLAT MUSTAFA KEMAL</v>
          </cell>
          <cell r="D132" t="str">
            <v>E</v>
          </cell>
          <cell r="E132">
            <v>0</v>
          </cell>
          <cell r="F132">
            <v>0</v>
          </cell>
          <cell r="G132" t="str">
            <v>TUR</v>
          </cell>
          <cell r="H132" t="str">
            <v>ŞAH-MAT SATRANÇ DERNEĞİ</v>
          </cell>
          <cell r="I132">
            <v>2016</v>
          </cell>
          <cell r="J132">
            <v>9</v>
          </cell>
          <cell r="K132" t="str">
            <v>U08</v>
          </cell>
          <cell r="L132">
            <v>0</v>
          </cell>
          <cell r="M132" t="str">
            <v>Vizeli</v>
          </cell>
        </row>
        <row r="133">
          <cell r="A133">
            <v>4312</v>
          </cell>
          <cell r="C133" t="str">
            <v>MOROZOV IAROSLAV</v>
          </cell>
          <cell r="D133" t="str">
            <v>E</v>
          </cell>
          <cell r="E133">
            <v>1587</v>
          </cell>
          <cell r="F133">
            <v>0</v>
          </cell>
          <cell r="G133" t="str">
            <v>TUR</v>
          </cell>
          <cell r="H133" t="str">
            <v>GÜMÜŞ AT SATRANÇ DERNEĞİ</v>
          </cell>
          <cell r="I133">
            <v>2014</v>
          </cell>
          <cell r="J133">
            <v>11</v>
          </cell>
          <cell r="K133" t="str">
            <v>U10</v>
          </cell>
          <cell r="L133">
            <v>0</v>
          </cell>
          <cell r="M133" t="str">
            <v>Vizeli</v>
          </cell>
        </row>
        <row r="134">
          <cell r="A134">
            <v>4313</v>
          </cell>
          <cell r="C134" t="str">
            <v>ÇELİKER ERKAN KEMAL</v>
          </cell>
          <cell r="D134" t="str">
            <v>E</v>
          </cell>
          <cell r="E134">
            <v>1771</v>
          </cell>
          <cell r="F134">
            <v>0</v>
          </cell>
          <cell r="G134" t="str">
            <v>TUR</v>
          </cell>
          <cell r="H134" t="str">
            <v>GÜMÜŞ AT SATRANÇ DERNEĞİ</v>
          </cell>
          <cell r="I134">
            <v>2014</v>
          </cell>
          <cell r="J134">
            <v>11</v>
          </cell>
          <cell r="K134" t="str">
            <v>U10</v>
          </cell>
          <cell r="L134">
            <v>0</v>
          </cell>
          <cell r="M134" t="str">
            <v>Vizeli</v>
          </cell>
        </row>
        <row r="135">
          <cell r="A135">
            <v>4316</v>
          </cell>
          <cell r="C135" t="str">
            <v>YILDIRIMBORA MEHMET</v>
          </cell>
          <cell r="D135" t="str">
            <v>E</v>
          </cell>
          <cell r="E135">
            <v>0</v>
          </cell>
          <cell r="F135">
            <v>0</v>
          </cell>
          <cell r="G135" t="str">
            <v>TUR</v>
          </cell>
          <cell r="H135" t="str">
            <v>DENİZ PLAZA SPOR DERNEĞİ</v>
          </cell>
          <cell r="I135">
            <v>2010</v>
          </cell>
          <cell r="J135">
            <v>15</v>
          </cell>
          <cell r="K135" t="str">
            <v>U14</v>
          </cell>
          <cell r="L135">
            <v>0</v>
          </cell>
          <cell r="M135" t="str">
            <v>Vizeli</v>
          </cell>
        </row>
        <row r="136">
          <cell r="A136">
            <v>4382</v>
          </cell>
          <cell r="C136" t="str">
            <v>TEKE MURAT</v>
          </cell>
          <cell r="D136" t="str">
            <v>E</v>
          </cell>
          <cell r="E136">
            <v>1781</v>
          </cell>
          <cell r="F136">
            <v>1634</v>
          </cell>
          <cell r="G136" t="str">
            <v>TUR</v>
          </cell>
          <cell r="H136" t="str">
            <v>AUTO TREND KUZEY KALE SATRANÇ DERNEĞİ</v>
          </cell>
          <cell r="I136">
            <v>1974</v>
          </cell>
          <cell r="J136">
            <v>51</v>
          </cell>
          <cell r="K136" t="str">
            <v>S50</v>
          </cell>
          <cell r="L136">
            <v>34518592</v>
          </cell>
          <cell r="M136" t="str">
            <v>Vizeli</v>
          </cell>
        </row>
        <row r="137">
          <cell r="A137">
            <v>4394</v>
          </cell>
          <cell r="C137" t="str">
            <v>YAKÜT ARİN ROZA</v>
          </cell>
          <cell r="D137" t="str">
            <v>K</v>
          </cell>
          <cell r="E137">
            <v>0</v>
          </cell>
          <cell r="F137">
            <v>0</v>
          </cell>
          <cell r="G137" t="str">
            <v>TUR</v>
          </cell>
          <cell r="H137" t="str">
            <v>YAMAÇ SAMANİ SATRANÇ DERNEĞİ</v>
          </cell>
          <cell r="I137">
            <v>2017</v>
          </cell>
          <cell r="J137">
            <v>8</v>
          </cell>
          <cell r="K137" t="str">
            <v>U08</v>
          </cell>
          <cell r="L137">
            <v>0</v>
          </cell>
          <cell r="M137" t="str">
            <v>Vizeli</v>
          </cell>
        </row>
        <row r="138">
          <cell r="A138">
            <v>4431</v>
          </cell>
          <cell r="C138" t="str">
            <v>SARI İDİL</v>
          </cell>
          <cell r="D138" t="str">
            <v>K</v>
          </cell>
          <cell r="E138">
            <v>0</v>
          </cell>
          <cell r="F138">
            <v>0</v>
          </cell>
          <cell r="G138" t="str">
            <v>TUR</v>
          </cell>
          <cell r="H138" t="str">
            <v>GİRNE KALESİ SATRANÇ DERNEĞİ</v>
          </cell>
          <cell r="I138">
            <v>2011</v>
          </cell>
          <cell r="J138">
            <v>14</v>
          </cell>
          <cell r="K138" t="str">
            <v>U14</v>
          </cell>
          <cell r="L138">
            <v>0</v>
          </cell>
          <cell r="M138" t="str">
            <v>Vizeli</v>
          </cell>
        </row>
        <row r="139">
          <cell r="A139">
            <v>4435</v>
          </cell>
          <cell r="C139" t="str">
            <v>ŞİMŞEK DERVİŞ</v>
          </cell>
          <cell r="D139" t="str">
            <v>E</v>
          </cell>
          <cell r="E139">
            <v>0</v>
          </cell>
          <cell r="F139">
            <v>0</v>
          </cell>
          <cell r="G139" t="str">
            <v>TUR</v>
          </cell>
          <cell r="H139" t="str">
            <v>GİRNE KALESİ SATRANÇ DERNEĞİ</v>
          </cell>
          <cell r="I139">
            <v>2012</v>
          </cell>
          <cell r="J139">
            <v>13</v>
          </cell>
          <cell r="K139" t="str">
            <v>U12</v>
          </cell>
          <cell r="L139">
            <v>0</v>
          </cell>
          <cell r="M139" t="str">
            <v>Vizesiz</v>
          </cell>
        </row>
        <row r="140">
          <cell r="A140">
            <v>4458</v>
          </cell>
          <cell r="C140" t="str">
            <v>BERKİN AREN CEMAL</v>
          </cell>
          <cell r="D140" t="str">
            <v>E</v>
          </cell>
          <cell r="E140">
            <v>1468</v>
          </cell>
          <cell r="F140">
            <v>0</v>
          </cell>
          <cell r="G140" t="str">
            <v>TUR</v>
          </cell>
          <cell r="H140" t="str">
            <v>GÜMÜŞ AT SATRANÇ DERNEĞİ</v>
          </cell>
          <cell r="I140">
            <v>2014</v>
          </cell>
          <cell r="J140">
            <v>11</v>
          </cell>
          <cell r="K140" t="str">
            <v>U10</v>
          </cell>
          <cell r="L140">
            <v>0</v>
          </cell>
          <cell r="M140" t="str">
            <v>Vizeli</v>
          </cell>
        </row>
        <row r="141">
          <cell r="A141">
            <v>4463</v>
          </cell>
          <cell r="C141" t="str">
            <v>TUNALI EGE</v>
          </cell>
          <cell r="D141" t="str">
            <v>E</v>
          </cell>
          <cell r="E141">
            <v>0</v>
          </cell>
          <cell r="F141">
            <v>0</v>
          </cell>
          <cell r="G141" t="str">
            <v>TUR</v>
          </cell>
          <cell r="H141" t="str">
            <v>YAMAÇ SAMANİ SATRANÇ DERNEĞİ</v>
          </cell>
          <cell r="I141">
            <v>2018</v>
          </cell>
          <cell r="J141">
            <v>7</v>
          </cell>
          <cell r="K141" t="str">
            <v>U08</v>
          </cell>
          <cell r="L141">
            <v>0</v>
          </cell>
          <cell r="M141" t="str">
            <v>Vizeli</v>
          </cell>
        </row>
        <row r="142">
          <cell r="A142">
            <v>4470</v>
          </cell>
          <cell r="C142" t="str">
            <v>GÜLER DEFNE</v>
          </cell>
          <cell r="D142" t="str">
            <v>K</v>
          </cell>
          <cell r="E142">
            <v>0</v>
          </cell>
          <cell r="F142">
            <v>0</v>
          </cell>
          <cell r="G142" t="str">
            <v>TUR</v>
          </cell>
          <cell r="H142" t="str">
            <v>DENİZ PLAZA SPOR DERNEĞİ</v>
          </cell>
          <cell r="I142">
            <v>2010</v>
          </cell>
          <cell r="J142">
            <v>15</v>
          </cell>
          <cell r="K142" t="str">
            <v>U14</v>
          </cell>
          <cell r="L142">
            <v>0</v>
          </cell>
          <cell r="M142" t="str">
            <v>Vizesiz</v>
          </cell>
        </row>
        <row r="143">
          <cell r="A143">
            <v>4474</v>
          </cell>
          <cell r="C143" t="str">
            <v>ÖZBOLTAŞLI VOLKAN</v>
          </cell>
          <cell r="D143" t="str">
            <v>E</v>
          </cell>
          <cell r="E143">
            <v>0</v>
          </cell>
          <cell r="F143">
            <v>0</v>
          </cell>
          <cell r="G143" t="str">
            <v>TUR</v>
          </cell>
          <cell r="H143" t="str">
            <v>ŞAH-MAT SATRANÇ DERNEĞİ</v>
          </cell>
          <cell r="I143">
            <v>2017</v>
          </cell>
          <cell r="J143">
            <v>8</v>
          </cell>
          <cell r="K143" t="str">
            <v>U08</v>
          </cell>
          <cell r="L143">
            <v>0</v>
          </cell>
          <cell r="M143" t="str">
            <v>Vizeli</v>
          </cell>
        </row>
        <row r="144">
          <cell r="A144">
            <v>4482</v>
          </cell>
          <cell r="C144" t="str">
            <v>KAYA BERFİN</v>
          </cell>
          <cell r="D144" t="str">
            <v>K</v>
          </cell>
          <cell r="E144">
            <v>1510</v>
          </cell>
          <cell r="F144">
            <v>0</v>
          </cell>
          <cell r="G144" t="str">
            <v>TUR</v>
          </cell>
          <cell r="H144" t="str">
            <v>GİRNE KALESİ SATRANÇ DERNEĞİ</v>
          </cell>
          <cell r="I144">
            <v>2013</v>
          </cell>
          <cell r="J144">
            <v>12</v>
          </cell>
          <cell r="K144" t="str">
            <v>U12</v>
          </cell>
          <cell r="L144">
            <v>0</v>
          </cell>
          <cell r="M144" t="str">
            <v>Vizeli</v>
          </cell>
        </row>
        <row r="145">
          <cell r="A145">
            <v>4486</v>
          </cell>
          <cell r="C145" t="str">
            <v>MAMMADOV BEHLÜL KEREM</v>
          </cell>
          <cell r="D145" t="str">
            <v>E</v>
          </cell>
          <cell r="E145">
            <v>0</v>
          </cell>
          <cell r="F145">
            <v>0</v>
          </cell>
          <cell r="G145" t="str">
            <v>TUR</v>
          </cell>
          <cell r="H145" t="str">
            <v>SATRANÇ EĞİTİM DERNEĞİ</v>
          </cell>
          <cell r="I145">
            <v>2011</v>
          </cell>
          <cell r="J145">
            <v>14</v>
          </cell>
          <cell r="K145" t="str">
            <v>U14</v>
          </cell>
          <cell r="L145">
            <v>0</v>
          </cell>
          <cell r="M145" t="str">
            <v>Vizesiz</v>
          </cell>
        </row>
        <row r="146">
          <cell r="A146">
            <v>4487</v>
          </cell>
          <cell r="C146" t="str">
            <v>SAYINER İLAYDA</v>
          </cell>
          <cell r="D146" t="str">
            <v>K</v>
          </cell>
          <cell r="E146">
            <v>0</v>
          </cell>
          <cell r="F146">
            <v>0</v>
          </cell>
          <cell r="G146" t="str">
            <v>TUR</v>
          </cell>
          <cell r="H146" t="str">
            <v>SATRANÇ EĞİTİM DERNEĞİ</v>
          </cell>
          <cell r="I146">
            <v>2008</v>
          </cell>
          <cell r="J146">
            <v>17</v>
          </cell>
          <cell r="K146" t="str">
            <v>U16</v>
          </cell>
          <cell r="L146">
            <v>0</v>
          </cell>
          <cell r="M146" t="str">
            <v>Vizesiz</v>
          </cell>
        </row>
        <row r="147">
          <cell r="A147">
            <v>4488</v>
          </cell>
          <cell r="C147" t="str">
            <v>YORAN ATLAS</v>
          </cell>
          <cell r="D147" t="str">
            <v>E</v>
          </cell>
          <cell r="E147">
            <v>0</v>
          </cell>
          <cell r="F147">
            <v>0</v>
          </cell>
          <cell r="G147" t="str">
            <v>TUR</v>
          </cell>
          <cell r="H147" t="str">
            <v>SATRANÇ EĞİTİM DERNEĞİ</v>
          </cell>
          <cell r="I147">
            <v>2017</v>
          </cell>
          <cell r="J147">
            <v>8</v>
          </cell>
          <cell r="K147" t="str">
            <v>U08</v>
          </cell>
          <cell r="L147">
            <v>0</v>
          </cell>
          <cell r="M147" t="str">
            <v>Vizesiz</v>
          </cell>
        </row>
        <row r="148">
          <cell r="A148">
            <v>4491</v>
          </cell>
          <cell r="C148" t="str">
            <v>KIRSAL YÖNAL EGE</v>
          </cell>
          <cell r="D148" t="str">
            <v>E</v>
          </cell>
          <cell r="E148">
            <v>0</v>
          </cell>
          <cell r="F148">
            <v>0</v>
          </cell>
          <cell r="G148" t="str">
            <v>TUR</v>
          </cell>
          <cell r="H148" t="str">
            <v>YAMAÇ SAMANİ SATRANÇ DERNEĞİ</v>
          </cell>
          <cell r="I148">
            <v>2018</v>
          </cell>
          <cell r="J148">
            <v>7</v>
          </cell>
          <cell r="K148" t="str">
            <v>U08</v>
          </cell>
          <cell r="L148">
            <v>0</v>
          </cell>
          <cell r="M148" t="str">
            <v>Vizeli</v>
          </cell>
        </row>
        <row r="149">
          <cell r="A149">
            <v>4493</v>
          </cell>
          <cell r="C149" t="str">
            <v>SEL GALE</v>
          </cell>
          <cell r="D149" t="str">
            <v>E</v>
          </cell>
          <cell r="E149">
            <v>0</v>
          </cell>
          <cell r="F149">
            <v>0</v>
          </cell>
          <cell r="G149" t="str">
            <v>TUR</v>
          </cell>
          <cell r="H149" t="str">
            <v>GİRNE KALESİ SATRANÇ DERNEĞİ</v>
          </cell>
          <cell r="I149">
            <v>2016</v>
          </cell>
          <cell r="J149">
            <v>9</v>
          </cell>
          <cell r="K149" t="str">
            <v>U08</v>
          </cell>
          <cell r="L149">
            <v>0</v>
          </cell>
          <cell r="M149" t="str">
            <v>Vizesiz</v>
          </cell>
        </row>
        <row r="150">
          <cell r="A150">
            <v>4497</v>
          </cell>
          <cell r="C150" t="str">
            <v>BEŞOK MEHMET DERECİ</v>
          </cell>
          <cell r="D150" t="str">
            <v>E</v>
          </cell>
          <cell r="E150">
            <v>0</v>
          </cell>
          <cell r="F150">
            <v>0</v>
          </cell>
          <cell r="G150" t="str">
            <v>TUR</v>
          </cell>
          <cell r="H150" t="str">
            <v>GİRNE KALESİ SATRANÇ DERNEĞİ</v>
          </cell>
          <cell r="I150">
            <v>2014</v>
          </cell>
          <cell r="J150">
            <v>11</v>
          </cell>
          <cell r="K150" t="str">
            <v>U10</v>
          </cell>
          <cell r="L150">
            <v>0</v>
          </cell>
          <cell r="M150" t="str">
            <v>Vizesiz</v>
          </cell>
        </row>
        <row r="151">
          <cell r="A151">
            <v>4508</v>
          </cell>
          <cell r="B151" t="str">
            <v>IM</v>
          </cell>
          <cell r="C151" t="str">
            <v>EREN ATABERK</v>
          </cell>
          <cell r="D151" t="str">
            <v>E</v>
          </cell>
          <cell r="E151">
            <v>2421</v>
          </cell>
          <cell r="F151">
            <v>2402</v>
          </cell>
          <cell r="G151" t="str">
            <v>TUR</v>
          </cell>
          <cell r="H151" t="str">
            <v>DÖVEÇ GROUP SERTBAY SATRANÇ AKADEMİSİ</v>
          </cell>
          <cell r="I151">
            <v>1999</v>
          </cell>
          <cell r="J151">
            <v>26</v>
          </cell>
          <cell r="L151">
            <v>6349765</v>
          </cell>
          <cell r="M151" t="str">
            <v>Vizeli</v>
          </cell>
        </row>
        <row r="152">
          <cell r="A152">
            <v>4515</v>
          </cell>
          <cell r="B152" t="str">
            <v>IM</v>
          </cell>
          <cell r="C152" t="str">
            <v>IŞIK ALPARSLAN</v>
          </cell>
          <cell r="D152" t="str">
            <v>E</v>
          </cell>
          <cell r="E152">
            <v>2458</v>
          </cell>
          <cell r="F152">
            <v>2477</v>
          </cell>
          <cell r="G152" t="str">
            <v>TUR</v>
          </cell>
          <cell r="H152" t="str">
            <v>ALTIN PİYON SATRANÇ DERNEĞİ</v>
          </cell>
          <cell r="I152">
            <v>2003</v>
          </cell>
          <cell r="J152">
            <v>22</v>
          </cell>
          <cell r="L152">
            <v>34506896</v>
          </cell>
          <cell r="M152" t="str">
            <v>Vizeli</v>
          </cell>
        </row>
        <row r="153">
          <cell r="A153">
            <v>4518</v>
          </cell>
          <cell r="B153" t="str">
            <v>GM</v>
          </cell>
          <cell r="C153" t="str">
            <v>RASULOV VUGAR</v>
          </cell>
          <cell r="D153" t="str">
            <v>E</v>
          </cell>
          <cell r="E153">
            <v>2545</v>
          </cell>
          <cell r="F153">
            <v>2500</v>
          </cell>
          <cell r="G153" t="str">
            <v>TUR</v>
          </cell>
          <cell r="H153" t="str">
            <v>ALTIN PİYON SATRANÇ DERNEĞİ</v>
          </cell>
          <cell r="I153">
            <v>1991</v>
          </cell>
          <cell r="J153">
            <v>34</v>
          </cell>
          <cell r="L153">
            <v>13402390</v>
          </cell>
          <cell r="M153" t="str">
            <v>Vizeli</v>
          </cell>
        </row>
        <row r="154">
          <cell r="A154">
            <v>4522</v>
          </cell>
          <cell r="C154" t="str">
            <v>SERİM MERT CAN</v>
          </cell>
          <cell r="D154" t="str">
            <v>E</v>
          </cell>
          <cell r="E154">
            <v>1518</v>
          </cell>
          <cell r="F154">
            <v>0</v>
          </cell>
          <cell r="G154" t="str">
            <v>TUR</v>
          </cell>
          <cell r="H154" t="str">
            <v>ŞAH-MAT SATRANÇ DERNEĞİ</v>
          </cell>
          <cell r="I154">
            <v>2015</v>
          </cell>
          <cell r="J154">
            <v>10</v>
          </cell>
          <cell r="K154" t="str">
            <v>U10</v>
          </cell>
          <cell r="L154">
            <v>0</v>
          </cell>
          <cell r="M154" t="str">
            <v>Vizeli</v>
          </cell>
        </row>
        <row r="155">
          <cell r="A155">
            <v>4529</v>
          </cell>
          <cell r="C155" t="str">
            <v>ALKAN MEHMETCAN</v>
          </cell>
          <cell r="D155" t="str">
            <v>E</v>
          </cell>
          <cell r="E155">
            <v>1639</v>
          </cell>
          <cell r="F155">
            <v>0</v>
          </cell>
          <cell r="G155" t="str">
            <v>TUR</v>
          </cell>
          <cell r="H155" t="str">
            <v>GİRNE KALESİ SATRANÇ DERNEĞİ</v>
          </cell>
          <cell r="I155">
            <v>2001</v>
          </cell>
          <cell r="J155">
            <v>24</v>
          </cell>
          <cell r="L155">
            <v>0</v>
          </cell>
          <cell r="M155" t="str">
            <v>Vizeli</v>
          </cell>
        </row>
        <row r="156">
          <cell r="A156">
            <v>4534</v>
          </cell>
          <cell r="C156" t="str">
            <v>SERTBAY HÜSEYİN SARP</v>
          </cell>
          <cell r="D156" t="str">
            <v>E</v>
          </cell>
          <cell r="E156">
            <v>0</v>
          </cell>
          <cell r="F156">
            <v>0</v>
          </cell>
          <cell r="G156" t="str">
            <v>TUR</v>
          </cell>
          <cell r="H156" t="str">
            <v>DÖVEÇ GROUP SERTBAY SATRANÇ AKADEMİSİ</v>
          </cell>
          <cell r="I156">
            <v>2024</v>
          </cell>
          <cell r="J156">
            <v>1</v>
          </cell>
          <cell r="L156">
            <v>0</v>
          </cell>
          <cell r="M156" t="str">
            <v>Vizeli</v>
          </cell>
        </row>
        <row r="157">
          <cell r="A157">
            <v>4535</v>
          </cell>
          <cell r="B157" t="str">
            <v>GM</v>
          </cell>
          <cell r="C157" t="str">
            <v>GÜREL EDİZ</v>
          </cell>
          <cell r="D157" t="str">
            <v>E</v>
          </cell>
          <cell r="E157">
            <v>2559</v>
          </cell>
          <cell r="F157">
            <v>2624</v>
          </cell>
          <cell r="G157" t="str">
            <v>TUR</v>
          </cell>
          <cell r="H157" t="str">
            <v>DÖVEÇ GROUP SERTBAY SATRANÇ AKADEMİSİ</v>
          </cell>
          <cell r="I157">
            <v>2008</v>
          </cell>
          <cell r="J157">
            <v>17</v>
          </cell>
          <cell r="K157" t="str">
            <v>U16</v>
          </cell>
          <cell r="L157">
            <v>44507356</v>
          </cell>
          <cell r="M157" t="str">
            <v>Vizeli</v>
          </cell>
        </row>
        <row r="158">
          <cell r="A158">
            <v>4536</v>
          </cell>
          <cell r="B158" t="str">
            <v>IM</v>
          </cell>
          <cell r="C158" t="str">
            <v>PEZELJ NOVAK</v>
          </cell>
          <cell r="D158" t="str">
            <v>E</v>
          </cell>
          <cell r="E158">
            <v>2482</v>
          </cell>
          <cell r="F158">
            <v>2456</v>
          </cell>
          <cell r="G158" t="str">
            <v>TUR</v>
          </cell>
          <cell r="H158" t="str">
            <v>DÖVEÇ GROUP SERTBAY SATRANÇ AKADEMİSİ</v>
          </cell>
          <cell r="I158">
            <v>1983</v>
          </cell>
          <cell r="J158">
            <v>42</v>
          </cell>
          <cell r="L158">
            <v>927570</v>
          </cell>
          <cell r="M158" t="str">
            <v>Vizeli</v>
          </cell>
        </row>
        <row r="159">
          <cell r="A159">
            <v>4537</v>
          </cell>
          <cell r="C159" t="str">
            <v>ULUKAN OLKAN</v>
          </cell>
          <cell r="D159" t="str">
            <v>E</v>
          </cell>
          <cell r="E159">
            <v>0</v>
          </cell>
          <cell r="F159">
            <v>0</v>
          </cell>
          <cell r="G159" t="str">
            <v>TUR</v>
          </cell>
          <cell r="H159" t="str">
            <v>DENİZ PLAZA SPOR DERNEĞİ</v>
          </cell>
          <cell r="I159">
            <v>1990</v>
          </cell>
          <cell r="J159">
            <v>35</v>
          </cell>
          <cell r="L159">
            <v>0</v>
          </cell>
          <cell r="M159" t="str">
            <v>Vizeli</v>
          </cell>
        </row>
        <row r="160">
          <cell r="A160">
            <v>4539</v>
          </cell>
          <cell r="C160" t="str">
            <v>DİMİLİLER EFE YAHYA</v>
          </cell>
          <cell r="D160" t="str">
            <v>E</v>
          </cell>
          <cell r="E160">
            <v>0</v>
          </cell>
          <cell r="F160">
            <v>0</v>
          </cell>
          <cell r="G160" t="str">
            <v>TUR</v>
          </cell>
          <cell r="H160" t="str">
            <v>DENİZ PLAZA SPOR DERNEĞİ</v>
          </cell>
          <cell r="I160">
            <v>2015</v>
          </cell>
          <cell r="J160">
            <v>10</v>
          </cell>
          <cell r="K160" t="str">
            <v>U10</v>
          </cell>
          <cell r="L160">
            <v>0</v>
          </cell>
          <cell r="M160" t="str">
            <v>Vizeli</v>
          </cell>
        </row>
        <row r="161">
          <cell r="A161">
            <v>4541</v>
          </cell>
          <cell r="C161" t="str">
            <v>MAMMADOV RASHAD</v>
          </cell>
          <cell r="D161" t="str">
            <v>E</v>
          </cell>
          <cell r="E161">
            <v>0</v>
          </cell>
          <cell r="F161">
            <v>0</v>
          </cell>
          <cell r="G161" t="str">
            <v>TUR</v>
          </cell>
          <cell r="H161" t="str">
            <v>SATRANÇ EĞİTİM DERNEĞİ</v>
          </cell>
          <cell r="I161">
            <v>1980</v>
          </cell>
          <cell r="J161">
            <v>45</v>
          </cell>
          <cell r="L161">
            <v>0</v>
          </cell>
          <cell r="M161" t="str">
            <v>Vizeli</v>
          </cell>
        </row>
        <row r="162">
          <cell r="A162">
            <v>4542</v>
          </cell>
          <cell r="C162" t="str">
            <v>MAMMADLI ALİ</v>
          </cell>
          <cell r="D162" t="str">
            <v>E</v>
          </cell>
          <cell r="E162">
            <v>1818</v>
          </cell>
          <cell r="F162">
            <v>1609</v>
          </cell>
          <cell r="G162" t="str">
            <v>TUR</v>
          </cell>
          <cell r="H162" t="str">
            <v>SATRANÇ EĞİTİM DERNEĞİ</v>
          </cell>
          <cell r="I162">
            <v>2010</v>
          </cell>
          <cell r="J162">
            <v>15</v>
          </cell>
          <cell r="K162" t="str">
            <v>U14</v>
          </cell>
          <cell r="L162">
            <v>13436147</v>
          </cell>
          <cell r="M162" t="str">
            <v>Vizeli</v>
          </cell>
        </row>
        <row r="163">
          <cell r="A163">
            <v>4566</v>
          </cell>
          <cell r="C163" t="str">
            <v>ABİÇ ÇAĞHAN</v>
          </cell>
          <cell r="D163" t="str">
            <v>E</v>
          </cell>
          <cell r="E163">
            <v>0</v>
          </cell>
          <cell r="F163">
            <v>0</v>
          </cell>
          <cell r="G163" t="str">
            <v>TUR</v>
          </cell>
          <cell r="H163" t="str">
            <v>ŞAH-MAT SATRANÇ DERNEĞİ</v>
          </cell>
          <cell r="I163">
            <v>2014</v>
          </cell>
          <cell r="J163">
            <v>11</v>
          </cell>
          <cell r="K163" t="str">
            <v>U10</v>
          </cell>
          <cell r="L163">
            <v>0</v>
          </cell>
          <cell r="M163" t="str">
            <v>Vizeli</v>
          </cell>
        </row>
        <row r="164">
          <cell r="A164">
            <v>4567</v>
          </cell>
          <cell r="C164" t="str">
            <v>YILMAZ ELVİN</v>
          </cell>
          <cell r="D164" t="str">
            <v>K</v>
          </cell>
          <cell r="E164">
            <v>0</v>
          </cell>
          <cell r="F164">
            <v>0</v>
          </cell>
          <cell r="G164" t="str">
            <v>TUR</v>
          </cell>
          <cell r="H164" t="str">
            <v>ŞAH-MAT SATRANÇ DERNEĞİ</v>
          </cell>
          <cell r="I164">
            <v>2018</v>
          </cell>
          <cell r="J164">
            <v>7</v>
          </cell>
          <cell r="K164" t="str">
            <v>U08</v>
          </cell>
          <cell r="L164">
            <v>0</v>
          </cell>
          <cell r="M164" t="str">
            <v>Vizeli</v>
          </cell>
        </row>
        <row r="165">
          <cell r="A165">
            <v>4600</v>
          </cell>
          <cell r="C165" t="str">
            <v>ERARSLAN MELİSSA</v>
          </cell>
          <cell r="D165" t="str">
            <v>K</v>
          </cell>
          <cell r="E165">
            <v>1534</v>
          </cell>
          <cell r="F165">
            <v>0</v>
          </cell>
          <cell r="G165" t="str">
            <v>TUR</v>
          </cell>
          <cell r="H165" t="str">
            <v>GİRNE KALESİ SATRANÇ DERNEĞİ</v>
          </cell>
          <cell r="I165">
            <v>2011</v>
          </cell>
          <cell r="J165">
            <v>14</v>
          </cell>
          <cell r="K165" t="str">
            <v>U14</v>
          </cell>
          <cell r="L165">
            <v>0</v>
          </cell>
          <cell r="M165" t="str">
            <v>Vizeli</v>
          </cell>
        </row>
        <row r="166">
          <cell r="A166">
            <v>4686</v>
          </cell>
          <cell r="C166" t="str">
            <v>JEHNICHEN KAI</v>
          </cell>
          <cell r="D166" t="str">
            <v>E</v>
          </cell>
          <cell r="E166">
            <v>1952</v>
          </cell>
          <cell r="F166">
            <v>1920</v>
          </cell>
          <cell r="G166" t="str">
            <v>TUR</v>
          </cell>
          <cell r="H166" t="str">
            <v>ARREDO ÇANAKKALE TSK SATRANÇ TAKIMI</v>
          </cell>
          <cell r="I166">
            <v>1995</v>
          </cell>
          <cell r="J166">
            <v>30</v>
          </cell>
          <cell r="L166">
            <v>24684333</v>
          </cell>
          <cell r="M166" t="str">
            <v>Vizeli</v>
          </cell>
        </row>
        <row r="167">
          <cell r="A167">
            <v>4687</v>
          </cell>
          <cell r="C167" t="str">
            <v>JEHNICHEN GUENTHER</v>
          </cell>
          <cell r="D167" t="str">
            <v>E</v>
          </cell>
          <cell r="E167">
            <v>2005</v>
          </cell>
          <cell r="F167">
            <v>1920</v>
          </cell>
          <cell r="G167" t="str">
            <v>TUR</v>
          </cell>
          <cell r="H167" t="str">
            <v>ARREDO ÇANAKKALE TSK SATRANÇ TAKIMI</v>
          </cell>
          <cell r="I167">
            <v>1961</v>
          </cell>
          <cell r="J167">
            <v>64</v>
          </cell>
          <cell r="K167" t="str">
            <v>S50</v>
          </cell>
          <cell r="L167">
            <v>24684333</v>
          </cell>
          <cell r="M167" t="str">
            <v>Vizeli</v>
          </cell>
        </row>
        <row r="168">
          <cell r="A168">
            <v>4696</v>
          </cell>
          <cell r="C168" t="str">
            <v>OLURCAN BORAY</v>
          </cell>
          <cell r="D168" t="str">
            <v>E</v>
          </cell>
          <cell r="E168">
            <v>0</v>
          </cell>
          <cell r="F168">
            <v>0</v>
          </cell>
          <cell r="G168" t="str">
            <v>TUR</v>
          </cell>
          <cell r="H168" t="str">
            <v>ŞAH-MAT SATRANÇ DERNEĞİ</v>
          </cell>
          <cell r="I168">
            <v>2018</v>
          </cell>
          <cell r="J168">
            <v>7</v>
          </cell>
          <cell r="K168" t="str">
            <v>U08</v>
          </cell>
          <cell r="L168">
            <v>0</v>
          </cell>
          <cell r="M168" t="str">
            <v>Vizeli</v>
          </cell>
        </row>
        <row r="169">
          <cell r="A169">
            <v>4697</v>
          </cell>
          <cell r="C169" t="str">
            <v>KÜÇÜKSU KIBRIS</v>
          </cell>
          <cell r="D169" t="str">
            <v>E</v>
          </cell>
          <cell r="E169">
            <v>0</v>
          </cell>
          <cell r="F169">
            <v>0</v>
          </cell>
          <cell r="G169" t="str">
            <v>TUR</v>
          </cell>
          <cell r="H169" t="str">
            <v>ŞAH-MAT SATRANÇ DERNEĞİ</v>
          </cell>
          <cell r="I169">
            <v>2016</v>
          </cell>
          <cell r="J169">
            <v>9</v>
          </cell>
          <cell r="K169" t="str">
            <v>U08</v>
          </cell>
          <cell r="L169">
            <v>0</v>
          </cell>
          <cell r="M169" t="str">
            <v>Vizeli</v>
          </cell>
        </row>
        <row r="170">
          <cell r="A170">
            <v>4706</v>
          </cell>
          <cell r="C170" t="str">
            <v>GÜDER SONER TAHSİN</v>
          </cell>
          <cell r="D170" t="str">
            <v>E</v>
          </cell>
          <cell r="E170">
            <v>0</v>
          </cell>
          <cell r="F170">
            <v>0</v>
          </cell>
          <cell r="G170" t="str">
            <v>TUR</v>
          </cell>
          <cell r="H170" t="str">
            <v>ŞAH-MAT SATRANÇ DERNEĞİ</v>
          </cell>
          <cell r="I170">
            <v>2014</v>
          </cell>
          <cell r="J170">
            <v>11</v>
          </cell>
          <cell r="K170" t="str">
            <v>U10</v>
          </cell>
          <cell r="L170">
            <v>0</v>
          </cell>
          <cell r="M170" t="str">
            <v>Vizeli</v>
          </cell>
        </row>
        <row r="171">
          <cell r="A171">
            <v>4743</v>
          </cell>
          <cell r="C171" t="str">
            <v>ÇAVUŞOĞLU BESİM</v>
          </cell>
          <cell r="D171" t="str">
            <v>E</v>
          </cell>
          <cell r="E171">
            <v>0</v>
          </cell>
          <cell r="F171">
            <v>0</v>
          </cell>
          <cell r="G171" t="str">
            <v>TUR</v>
          </cell>
          <cell r="H171" t="str">
            <v>SATRANÇ EĞİTİM DERNEĞİ</v>
          </cell>
          <cell r="I171">
            <v>2010</v>
          </cell>
          <cell r="J171">
            <v>15</v>
          </cell>
          <cell r="K171" t="str">
            <v>U14</v>
          </cell>
          <cell r="L171">
            <v>0</v>
          </cell>
          <cell r="M171" t="str">
            <v>Vizeli</v>
          </cell>
        </row>
        <row r="172">
          <cell r="A172">
            <v>4749</v>
          </cell>
          <cell r="B172" t="str">
            <v>WIM</v>
          </cell>
          <cell r="C172" t="str">
            <v>AYDIN GÜLENAY</v>
          </cell>
          <cell r="D172" t="str">
            <v>K</v>
          </cell>
          <cell r="E172">
            <v>2265</v>
          </cell>
          <cell r="F172">
            <v>2265</v>
          </cell>
          <cell r="G172" t="str">
            <v>TUR</v>
          </cell>
          <cell r="H172" t="str">
            <v>ARREDO ÇANAKKALE TSK SATRANÇ TAKIMI</v>
          </cell>
          <cell r="I172">
            <v>2006</v>
          </cell>
          <cell r="J172">
            <v>19</v>
          </cell>
          <cell r="K172" t="str">
            <v>U18</v>
          </cell>
          <cell r="L172">
            <v>34557431</v>
          </cell>
          <cell r="M172" t="str">
            <v>Vizeli</v>
          </cell>
        </row>
        <row r="173">
          <cell r="A173">
            <v>4755</v>
          </cell>
          <cell r="B173" t="str">
            <v>GM</v>
          </cell>
          <cell r="C173" t="str">
            <v>ANNABERDİYEV MEYLİS</v>
          </cell>
          <cell r="D173" t="str">
            <v>E</v>
          </cell>
          <cell r="E173">
            <v>2449</v>
          </cell>
          <cell r="F173">
            <v>2449</v>
          </cell>
          <cell r="G173" t="str">
            <v>TUR</v>
          </cell>
          <cell r="H173" t="str">
            <v>YAMAÇ SAMANİ SATRANÇ DERNEĞİ</v>
          </cell>
          <cell r="I173">
            <v>1985</v>
          </cell>
          <cell r="J173">
            <v>40</v>
          </cell>
          <cell r="L173">
            <v>14000563</v>
          </cell>
          <cell r="M173" t="str">
            <v>Vizeli</v>
          </cell>
        </row>
        <row r="174">
          <cell r="A174">
            <v>4756</v>
          </cell>
          <cell r="B174" t="str">
            <v>GM</v>
          </cell>
          <cell r="C174" t="str">
            <v>MAMMADOV ZAUR</v>
          </cell>
          <cell r="D174" t="str">
            <v>E</v>
          </cell>
          <cell r="E174">
            <v>2418</v>
          </cell>
          <cell r="F174">
            <v>2418</v>
          </cell>
          <cell r="G174" t="str">
            <v>TUR</v>
          </cell>
          <cell r="H174" t="str">
            <v>ALTIN PİYON SATRANÇ DERNEĞİ</v>
          </cell>
          <cell r="I174">
            <v>1984</v>
          </cell>
          <cell r="J174">
            <v>41</v>
          </cell>
          <cell r="L174">
            <v>13401033</v>
          </cell>
          <cell r="M174" t="str">
            <v>Vizeli</v>
          </cell>
        </row>
        <row r="175">
          <cell r="A175">
            <v>4764</v>
          </cell>
          <cell r="B175" t="str">
            <v>GM</v>
          </cell>
          <cell r="C175" t="str">
            <v>YILMAZ MUSTAFA</v>
          </cell>
          <cell r="D175" t="str">
            <v>E</v>
          </cell>
          <cell r="E175">
            <v>2576</v>
          </cell>
          <cell r="F175">
            <v>2576</v>
          </cell>
          <cell r="G175" t="str">
            <v>TUR</v>
          </cell>
          <cell r="H175" t="str">
            <v>YAMAÇ SAMANİ SATRANÇ DERNEĞİ</v>
          </cell>
          <cell r="I175">
            <v>1992</v>
          </cell>
          <cell r="J175">
            <v>33</v>
          </cell>
          <cell r="L175">
            <v>6302718</v>
          </cell>
          <cell r="M175" t="str">
            <v>Vizeli</v>
          </cell>
        </row>
        <row r="176">
          <cell r="A176">
            <v>4765</v>
          </cell>
          <cell r="B176" t="str">
            <v>GM</v>
          </cell>
          <cell r="C176" t="str">
            <v>GÖKERKAN CEM KAAN</v>
          </cell>
          <cell r="D176" t="str">
            <v>E</v>
          </cell>
          <cell r="E176">
            <v>2473</v>
          </cell>
          <cell r="F176">
            <v>2473</v>
          </cell>
          <cell r="G176" t="str">
            <v>TUR</v>
          </cell>
          <cell r="H176" t="str">
            <v>DÖVEÇ GROUP SERTBAY SATRANÇ AKADEMİSİ</v>
          </cell>
          <cell r="I176">
            <v>2000</v>
          </cell>
          <cell r="J176">
            <v>25</v>
          </cell>
          <cell r="L176">
            <v>6336760</v>
          </cell>
          <cell r="M176" t="str">
            <v>Vizeli</v>
          </cell>
        </row>
        <row r="177">
          <cell r="A177">
            <v>4766</v>
          </cell>
          <cell r="B177" t="str">
            <v>IM</v>
          </cell>
          <cell r="C177" t="str">
            <v>KILIÇ ERAY</v>
          </cell>
          <cell r="D177" t="str">
            <v>E</v>
          </cell>
          <cell r="E177">
            <v>2459</v>
          </cell>
          <cell r="F177">
            <v>2459</v>
          </cell>
          <cell r="G177" t="str">
            <v>TUR</v>
          </cell>
          <cell r="H177" t="str">
            <v>DÖVEÇ GROUP SERTBAY SATRANÇ AKADEMİSİ</v>
          </cell>
          <cell r="I177">
            <v>2007</v>
          </cell>
          <cell r="J177">
            <v>18</v>
          </cell>
          <cell r="K177" t="str">
            <v>U18</v>
          </cell>
          <cell r="L177">
            <v>44517173</v>
          </cell>
          <cell r="M177" t="str">
            <v>Vizeli</v>
          </cell>
        </row>
        <row r="178">
          <cell r="A178">
            <v>4767</v>
          </cell>
          <cell r="B178" t="str">
            <v>IM</v>
          </cell>
          <cell r="C178" t="str">
            <v>BLESİC VASO</v>
          </cell>
          <cell r="D178" t="str">
            <v>E</v>
          </cell>
          <cell r="E178">
            <v>2267</v>
          </cell>
          <cell r="F178">
            <v>2267</v>
          </cell>
          <cell r="G178" t="str">
            <v>TUR</v>
          </cell>
          <cell r="H178" t="str">
            <v>ARREDO ÇANAKKALE TSK SATRANÇ TAKIMI</v>
          </cell>
          <cell r="I178">
            <v>1983</v>
          </cell>
          <cell r="J178">
            <v>42</v>
          </cell>
          <cell r="L178">
            <v>930733</v>
          </cell>
          <cell r="M178" t="str">
            <v>Vizeli</v>
          </cell>
        </row>
        <row r="179">
          <cell r="A179">
            <v>4768</v>
          </cell>
          <cell r="B179" t="str">
            <v>CM</v>
          </cell>
          <cell r="C179" t="str">
            <v>TOPUZ MİRAÇ MELİH</v>
          </cell>
          <cell r="D179" t="str">
            <v>E</v>
          </cell>
          <cell r="E179">
            <v>2113</v>
          </cell>
          <cell r="F179">
            <v>2113</v>
          </cell>
          <cell r="G179" t="str">
            <v>TUR</v>
          </cell>
          <cell r="H179" t="str">
            <v>DÖVEÇ SATRANÇ TAKIMI</v>
          </cell>
          <cell r="I179">
            <v>2008</v>
          </cell>
          <cell r="J179">
            <v>17</v>
          </cell>
          <cell r="K179" t="str">
            <v>U16</v>
          </cell>
          <cell r="L179">
            <v>26364611</v>
          </cell>
          <cell r="M179" t="str">
            <v>Vizeli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tabSelected="1" topLeftCell="D1" workbookViewId="0">
      <selection activeCell="AJ19" sqref="AJ19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7.54296875" style="8" bestFit="1" customWidth="1"/>
    <col min="7" max="7" width="3.81640625" style="8" bestFit="1" customWidth="1"/>
    <col min="8" max="8" width="5.36328125" style="8" customWidth="1"/>
    <col min="9" max="9" width="4.453125" style="8" customWidth="1"/>
    <col min="10" max="10" width="6.81640625" style="8" bestFit="1" customWidth="1"/>
    <col min="11" max="12" width="5.453125" style="8" bestFit="1" customWidth="1"/>
    <col min="13" max="13" width="10.26953125" customWidth="1"/>
    <col min="14" max="14" width="5.08984375" customWidth="1"/>
    <col min="15" max="15" width="21.54296875" hidden="1" customWidth="1"/>
    <col min="16" max="24" width="0" hidden="1" customWidth="1"/>
    <col min="30" max="34" width="9.1796875" hidden="1" customWidth="1"/>
    <col min="35" max="35" width="0" hidden="1" customWidth="1"/>
  </cols>
  <sheetData>
    <row r="1" spans="1:33" ht="23" customHeight="1" thickBot="1" x14ac:dyDescent="0.3">
      <c r="A1" s="20" t="s">
        <v>21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  <c r="AD1" t="s">
        <v>17</v>
      </c>
      <c r="AE1" t="s">
        <v>18</v>
      </c>
    </row>
    <row r="2" spans="1:33" ht="75.5" x14ac:dyDescent="0.25">
      <c r="A2" s="10" t="s">
        <v>20</v>
      </c>
      <c r="B2" s="10" t="s">
        <v>0</v>
      </c>
      <c r="C2" s="11" t="s">
        <v>10</v>
      </c>
      <c r="D2" s="11" t="s">
        <v>9</v>
      </c>
      <c r="E2" s="11" t="s">
        <v>8</v>
      </c>
      <c r="F2" s="12" t="s">
        <v>7</v>
      </c>
      <c r="G2" s="13" t="s">
        <v>1</v>
      </c>
      <c r="H2" s="13" t="s">
        <v>2</v>
      </c>
      <c r="I2" s="13" t="s">
        <v>15</v>
      </c>
      <c r="J2" s="13" t="s">
        <v>16</v>
      </c>
      <c r="K2" s="14" t="s">
        <v>4</v>
      </c>
      <c r="L2" s="15" t="s">
        <v>5</v>
      </c>
      <c r="M2" s="18"/>
      <c r="O2" s="11" t="s">
        <v>10</v>
      </c>
      <c r="P2" s="11" t="s">
        <v>9</v>
      </c>
      <c r="Q2" s="11" t="s">
        <v>8</v>
      </c>
      <c r="R2" s="12" t="s">
        <v>7</v>
      </c>
      <c r="S2" s="13" t="s">
        <v>1</v>
      </c>
      <c r="T2" s="13" t="s">
        <v>2</v>
      </c>
      <c r="U2" s="13" t="s">
        <v>3</v>
      </c>
      <c r="V2" s="13" t="s">
        <v>6</v>
      </c>
      <c r="W2" s="14" t="s">
        <v>4</v>
      </c>
      <c r="X2" s="15" t="s">
        <v>5</v>
      </c>
      <c r="AD2">
        <f>SUM(AD3:AD30)</f>
        <v>0</v>
      </c>
      <c r="AE2">
        <f>SUM(AE3:AE30)</f>
        <v>0</v>
      </c>
      <c r="AF2" t="s">
        <v>19</v>
      </c>
      <c r="AG2">
        <f>SUM(AG3:AG30)</f>
        <v>5</v>
      </c>
    </row>
    <row r="3" spans="1:33" x14ac:dyDescent="0.35">
      <c r="A3" s="16"/>
      <c r="B3" s="16">
        <v>1</v>
      </c>
      <c r="C3" s="2" t="str">
        <f>IF($P3="","",VLOOKUP($D3,[1]Sheet1!$A$2:$M$6000,3,FALSE))</f>
        <v>IŞIK CAN</v>
      </c>
      <c r="D3" s="1">
        <v>3458</v>
      </c>
      <c r="E3" s="1">
        <f>IF($P3="","",VLOOKUP($D3,[1]Sheet1!$A$2:$M$6000,9,FALSE))</f>
        <v>2005</v>
      </c>
      <c r="F3" s="1" t="str">
        <f>R3</f>
        <v>TC</v>
      </c>
      <c r="G3" s="3">
        <f>S3</f>
        <v>0</v>
      </c>
      <c r="H3" s="3" t="str">
        <f>IF($P3="","",VLOOKUP($D3,[1]Sheet1!$A$2:$M$6000,2,FALSE))</f>
        <v>IM</v>
      </c>
      <c r="I3" s="1" t="str">
        <f>IF(IF($P3="","",VLOOKUP($D3,[1]Sheet1!$A$2:$M$6000,4,FALSE))="K","X","")</f>
        <v/>
      </c>
      <c r="J3" s="1" t="str">
        <f>IF(D3="","",IF(E3&gt;2008,"X",""))</f>
        <v/>
      </c>
      <c r="K3" s="3">
        <f>IF($P3="","",VLOOKUP($D3,[1]Sheet1!$A$2:$M$6000,6,FALSE))</f>
        <v>2539</v>
      </c>
      <c r="L3" s="19">
        <f>IF($P3="","",VLOOKUP($D3,[1]Sheet1!$A$2:$M$6000,5,FALSE))</f>
        <v>2493</v>
      </c>
      <c r="M3" t="str">
        <f>IF(IF($P3="","",VLOOKUP($D3,[1]Sheet1!$A$2:$M$6000,13,FALSE))="Vizeli","",IF($P3="","",VLOOKUP($D3,[1]Sheet1!$A$2:$M$6000,13,FALSE)))</f>
        <v>Vizesiz</v>
      </c>
      <c r="O3" s="2" t="s">
        <v>22</v>
      </c>
      <c r="P3" s="1">
        <v>3458</v>
      </c>
      <c r="Q3" s="3" t="s">
        <v>23</v>
      </c>
      <c r="R3" s="1" t="s">
        <v>24</v>
      </c>
      <c r="S3" s="1"/>
      <c r="T3" s="1" t="s">
        <v>25</v>
      </c>
      <c r="U3" s="1"/>
      <c r="V3" s="1"/>
      <c r="W3" s="44">
        <v>2483</v>
      </c>
      <c r="X3" s="17"/>
      <c r="AD3">
        <f>IF(I3&lt;&gt;U3,1,0)</f>
        <v>0</v>
      </c>
      <c r="AE3">
        <f>IF(J3&lt;&gt;V3,1,0)</f>
        <v>0</v>
      </c>
      <c r="AF3">
        <f>MAX(K3:L3)</f>
        <v>2539</v>
      </c>
      <c r="AG3">
        <f>MAX(AF3:AF30)-AF3</f>
        <v>0</v>
      </c>
    </row>
    <row r="4" spans="1:33" x14ac:dyDescent="0.35">
      <c r="A4" s="16"/>
      <c r="B4" s="16">
        <v>2</v>
      </c>
      <c r="C4" s="2" t="str">
        <f>IF($P4="","",VLOOKUP($D4,[1]Sheet1!$A$2:$M$6000,3,FALSE))</f>
        <v>TOLON ADMAN DEVRAN</v>
      </c>
      <c r="D4" s="44">
        <v>47</v>
      </c>
      <c r="E4" s="1">
        <f>IF($P4="","",VLOOKUP($D4,[1]Sheet1!$A$2:$M$6000,9,FALSE))</f>
        <v>2002</v>
      </c>
      <c r="F4" s="1" t="str">
        <f t="shared" ref="F4:F10" si="0">R4</f>
        <v>KKTC</v>
      </c>
      <c r="G4" s="3">
        <f t="shared" ref="G4:G10" si="1">S4</f>
        <v>0</v>
      </c>
      <c r="H4" s="3">
        <f>IF($P4="","",VLOOKUP($D4,[1]Sheet1!$A$2:$M$6000,2,FALSE))</f>
        <v>0</v>
      </c>
      <c r="I4" s="1" t="str">
        <f>IF(IF($P4="","",VLOOKUP($D4,[1]Sheet1!$A$2:$M$6000,4,FALSE))="K","X","")</f>
        <v/>
      </c>
      <c r="J4" s="1" t="str">
        <f t="shared" ref="J4:J30" si="2">IF(D4="","",IF(E4&gt;2008,"X",""))</f>
        <v/>
      </c>
      <c r="K4" s="3">
        <f>IF($P4="","",VLOOKUP($D4,[1]Sheet1!$A$2:$M$6000,6,FALSE))</f>
        <v>1876</v>
      </c>
      <c r="L4" s="19">
        <f>IF($P4="","",VLOOKUP($D4,[1]Sheet1!$A$2:$M$6000,5,FALSE))</f>
        <v>2055</v>
      </c>
      <c r="M4" t="str">
        <f>IF(IF($P4="","",VLOOKUP($D4,[1]Sheet1!$A$2:$M$6000,13,FALSE))="Vizeli","",IF($P4="","",VLOOKUP($D4,[1]Sheet1!$A$2:$M$6000,13,FALSE)))</f>
        <v>Vizesiz</v>
      </c>
      <c r="O4" s="2" t="s">
        <v>26</v>
      </c>
      <c r="P4" s="1" t="s">
        <v>27</v>
      </c>
      <c r="Q4" s="3" t="s">
        <v>28</v>
      </c>
      <c r="R4" s="1" t="s">
        <v>29</v>
      </c>
      <c r="S4" s="1"/>
      <c r="T4" s="1"/>
      <c r="U4" s="1"/>
      <c r="V4" s="1"/>
      <c r="W4" s="1"/>
      <c r="X4" s="45">
        <v>2055</v>
      </c>
      <c r="AD4">
        <f t="shared" ref="AD4:AD30" si="3">IF(I4&lt;&gt;U4,1,0)</f>
        <v>0</v>
      </c>
      <c r="AE4">
        <f t="shared" ref="AE4:AE30" si="4">IF(J4&lt;&gt;V4,1,0)</f>
        <v>0</v>
      </c>
      <c r="AF4">
        <f t="shared" ref="AF4:AF30" si="5">MAX(K4:L4)</f>
        <v>2055</v>
      </c>
      <c r="AG4">
        <f>IF((AF4-AF3)&gt;100,1,0)</f>
        <v>0</v>
      </c>
    </row>
    <row r="5" spans="1:33" x14ac:dyDescent="0.35">
      <c r="A5" s="16"/>
      <c r="B5" s="16">
        <v>3</v>
      </c>
      <c r="C5" s="2" t="str">
        <f>IF($P5="","",VLOOKUP($D5,[1]Sheet1!$A$2:$M$6000,3,FALSE))</f>
        <v>CAN IŞIL</v>
      </c>
      <c r="D5" s="44">
        <v>3617</v>
      </c>
      <c r="E5" s="1">
        <f>IF($P5="","",VLOOKUP($D5,[1]Sheet1!$A$2:$M$6000,9,FALSE))</f>
        <v>2005</v>
      </c>
      <c r="F5" s="1" t="str">
        <f t="shared" si="0"/>
        <v>TC</v>
      </c>
      <c r="G5" s="3">
        <f t="shared" si="1"/>
        <v>0</v>
      </c>
      <c r="H5" s="3"/>
      <c r="I5" s="1" t="str">
        <f>IF(IF($P5="","",VLOOKUP($D5,[1]Sheet1!$A$2:$M$6000,4,FALSE))="K","X","")</f>
        <v>X</v>
      </c>
      <c r="J5" s="1" t="str">
        <f t="shared" si="2"/>
        <v/>
      </c>
      <c r="K5" s="3">
        <f>IF($P5="","",VLOOKUP($D5,[1]Sheet1!$A$2:$M$6000,6,FALSE))</f>
        <v>1987</v>
      </c>
      <c r="L5" s="19">
        <f>IF($P5="","",VLOOKUP($D5,[1]Sheet1!$A$2:$M$6000,5,FALSE))</f>
        <v>1993</v>
      </c>
      <c r="M5" t="str">
        <f>IF(IF($P5="","",VLOOKUP($D5,[1]Sheet1!$A$2:$M$6000,13,FALSE))="Vizeli","",IF($P5="","",VLOOKUP($D5,[1]Sheet1!$A$2:$M$6000,13,FALSE)))</f>
        <v>Vizesiz</v>
      </c>
      <c r="O5" s="2" t="s">
        <v>30</v>
      </c>
      <c r="P5" s="1" t="s">
        <v>31</v>
      </c>
      <c r="Q5" s="3" t="s">
        <v>23</v>
      </c>
      <c r="R5" s="1" t="s">
        <v>24</v>
      </c>
      <c r="S5" s="1"/>
      <c r="T5" s="1"/>
      <c r="U5" s="1" t="s">
        <v>32</v>
      </c>
      <c r="V5" s="1"/>
      <c r="W5" s="44">
        <v>1924</v>
      </c>
      <c r="X5" s="17"/>
      <c r="AD5">
        <f t="shared" si="3"/>
        <v>0</v>
      </c>
      <c r="AE5">
        <f t="shared" si="4"/>
        <v>0</v>
      </c>
      <c r="AF5">
        <f t="shared" si="5"/>
        <v>1993</v>
      </c>
      <c r="AG5">
        <f t="shared" ref="AG5:AG30" si="6">IF((AF5-AF4)&gt;100,1,0)</f>
        <v>0</v>
      </c>
    </row>
    <row r="6" spans="1:33" x14ac:dyDescent="0.35">
      <c r="A6" s="16"/>
      <c r="B6" s="16">
        <v>4</v>
      </c>
      <c r="C6" s="2" t="str">
        <f>IF($P6="","",VLOOKUP($D6,[1]Sheet1!$A$2:$M$6000,3,FALSE))</f>
        <v>COŞAN GÖKMEN</v>
      </c>
      <c r="D6" s="44">
        <v>375</v>
      </c>
      <c r="E6" s="1">
        <f>IF($P6="","",VLOOKUP($D6,[1]Sheet1!$A$2:$M$6000,9,FALSE))</f>
        <v>1962</v>
      </c>
      <c r="F6" s="1" t="str">
        <f t="shared" si="0"/>
        <v>KKTC</v>
      </c>
      <c r="G6" s="3" t="str">
        <f t="shared" si="1"/>
        <v>X</v>
      </c>
      <c r="H6" s="3">
        <f>IF($P6="","",VLOOKUP($D6,[1]Sheet1!$A$2:$M$6000,2,FALSE))</f>
        <v>0</v>
      </c>
      <c r="I6" s="1" t="str">
        <f>IF(IF($P6="","",VLOOKUP($D6,[1]Sheet1!$A$2:$M$6000,4,FALSE))="K","X","")</f>
        <v/>
      </c>
      <c r="J6" s="1" t="str">
        <f t="shared" si="2"/>
        <v/>
      </c>
      <c r="K6" s="3">
        <f>IF($P6="","",VLOOKUP($D6,[1]Sheet1!$A$2:$M$6000,6,FALSE))</f>
        <v>1781</v>
      </c>
      <c r="L6" s="19">
        <f>IF($P6="","",VLOOKUP($D6,[1]Sheet1!$A$2:$M$6000,5,FALSE))</f>
        <v>1942</v>
      </c>
      <c r="M6" t="str">
        <f>IF(IF($P6="","",VLOOKUP($D6,[1]Sheet1!$A$2:$M$6000,13,FALSE))="Vizeli","",IF($P6="","",VLOOKUP($D6,[1]Sheet1!$A$2:$M$6000,13,FALSE)))</f>
        <v/>
      </c>
      <c r="O6" s="5" t="s">
        <v>33</v>
      </c>
      <c r="P6" s="1" t="s">
        <v>34</v>
      </c>
      <c r="Q6" s="3" t="s">
        <v>35</v>
      </c>
      <c r="R6" s="6" t="s">
        <v>29</v>
      </c>
      <c r="S6" s="1" t="s">
        <v>32</v>
      </c>
      <c r="T6" s="1"/>
      <c r="U6" s="1"/>
      <c r="V6" s="1"/>
      <c r="W6" s="44">
        <v>1602</v>
      </c>
      <c r="X6" s="45">
        <v>1942</v>
      </c>
      <c r="AD6">
        <f t="shared" si="3"/>
        <v>0</v>
      </c>
      <c r="AE6">
        <f t="shared" si="4"/>
        <v>0</v>
      </c>
      <c r="AF6">
        <f t="shared" si="5"/>
        <v>1942</v>
      </c>
      <c r="AG6">
        <f t="shared" si="6"/>
        <v>0</v>
      </c>
    </row>
    <row r="7" spans="1:33" x14ac:dyDescent="0.35">
      <c r="A7" s="16"/>
      <c r="B7" s="16">
        <v>5</v>
      </c>
      <c r="C7" s="2" t="str">
        <f>IF($P7="","",VLOOKUP($D7,[1]Sheet1!$A$2:$M$6000,3,FALSE))</f>
        <v>COŞAN TÜRKMEN</v>
      </c>
      <c r="D7" s="44">
        <v>137</v>
      </c>
      <c r="E7" s="1">
        <f>IF($P7="","",VLOOKUP($D7,[1]Sheet1!$A$2:$M$6000,9,FALSE))</f>
        <v>1964</v>
      </c>
      <c r="F7" s="1" t="str">
        <f t="shared" si="0"/>
        <v>KKTC</v>
      </c>
      <c r="G7" s="3" t="str">
        <f t="shared" si="1"/>
        <v>X</v>
      </c>
      <c r="H7" s="3">
        <f>IF($P7="","",VLOOKUP($D7,[1]Sheet1!$A$2:$M$6000,2,FALSE))</f>
        <v>0</v>
      </c>
      <c r="I7" s="1" t="str">
        <f>IF(IF($P7="","",VLOOKUP($D7,[1]Sheet1!$A$2:$M$6000,4,FALSE))="K","X","")</f>
        <v/>
      </c>
      <c r="J7" s="1" t="str">
        <f t="shared" si="2"/>
        <v/>
      </c>
      <c r="K7" s="3">
        <f>IF($P7="","",VLOOKUP($D7,[1]Sheet1!$A$2:$M$6000,6,FALSE))</f>
        <v>0</v>
      </c>
      <c r="L7" s="19">
        <f>IF($P7="","",VLOOKUP($D7,[1]Sheet1!$A$2:$M$6000,5,FALSE))</f>
        <v>1892</v>
      </c>
      <c r="M7" t="str">
        <f>IF(IF($P7="","",VLOOKUP($D7,[1]Sheet1!$A$2:$M$6000,13,FALSE))="Vizeli","",IF($P7="","",VLOOKUP($D7,[1]Sheet1!$A$2:$M$6000,13,FALSE)))</f>
        <v/>
      </c>
      <c r="O7" s="4" t="s">
        <v>36</v>
      </c>
      <c r="P7" s="1" t="s">
        <v>37</v>
      </c>
      <c r="Q7" s="3" t="s">
        <v>38</v>
      </c>
      <c r="R7" s="1" t="s">
        <v>29</v>
      </c>
      <c r="S7" s="1" t="s">
        <v>32</v>
      </c>
      <c r="T7" s="1"/>
      <c r="U7" s="1"/>
      <c r="V7" s="1"/>
      <c r="W7" s="1"/>
      <c r="X7" s="45">
        <v>1892</v>
      </c>
      <c r="AD7">
        <f t="shared" si="3"/>
        <v>0</v>
      </c>
      <c r="AE7">
        <f t="shared" si="4"/>
        <v>0</v>
      </c>
      <c r="AF7">
        <f t="shared" si="5"/>
        <v>1892</v>
      </c>
      <c r="AG7">
        <f t="shared" si="6"/>
        <v>0</v>
      </c>
    </row>
    <row r="8" spans="1:33" x14ac:dyDescent="0.35">
      <c r="A8" s="16"/>
      <c r="B8" s="16">
        <v>6</v>
      </c>
      <c r="C8" s="2" t="str">
        <f>IF($P8="","",VLOOKUP($D8,[1]Sheet1!$A$2:$M$6000,3,FALSE))</f>
        <v>ÖZTEMİZ SENİHA</v>
      </c>
      <c r="D8" s="44">
        <v>388</v>
      </c>
      <c r="E8" s="1">
        <f>IF($P8="","",VLOOKUP($D8,[1]Sheet1!$A$2:$M$6000,9,FALSE))</f>
        <v>1995</v>
      </c>
      <c r="F8" s="1" t="str">
        <f t="shared" si="0"/>
        <v>KKTC</v>
      </c>
      <c r="G8" s="3">
        <f t="shared" si="1"/>
        <v>0</v>
      </c>
      <c r="H8" s="3">
        <f>IF($P8="","",VLOOKUP($D8,[1]Sheet1!$A$2:$M$6000,2,FALSE))</f>
        <v>0</v>
      </c>
      <c r="I8" s="1" t="str">
        <f>IF(IF($P8="","",VLOOKUP($D8,[1]Sheet1!$A$2:$M$6000,4,FALSE))="K","X","")</f>
        <v>X</v>
      </c>
      <c r="J8" s="1" t="str">
        <f t="shared" si="2"/>
        <v/>
      </c>
      <c r="K8" s="3">
        <f>IF($P8="","",VLOOKUP($D8,[1]Sheet1!$A$2:$M$6000,6,FALSE))</f>
        <v>1732</v>
      </c>
      <c r="L8" s="19">
        <f>IF($P8="","",VLOOKUP($D8,[1]Sheet1!$A$2:$M$6000,5,FALSE))</f>
        <v>1870</v>
      </c>
      <c r="M8" t="str">
        <f>IF(IF($P8="","",VLOOKUP($D8,[1]Sheet1!$A$2:$M$6000,13,FALSE))="Vizeli","",IF($P8="","",VLOOKUP($D8,[1]Sheet1!$A$2:$M$6000,13,FALSE)))</f>
        <v>Vizesiz</v>
      </c>
      <c r="O8" s="4" t="s">
        <v>39</v>
      </c>
      <c r="P8" s="1" t="s">
        <v>40</v>
      </c>
      <c r="Q8" s="3">
        <v>34704</v>
      </c>
      <c r="R8" s="1" t="s">
        <v>29</v>
      </c>
      <c r="S8" s="1"/>
      <c r="T8" s="1"/>
      <c r="U8" s="1" t="s">
        <v>32</v>
      </c>
      <c r="V8" s="1"/>
      <c r="W8" s="1"/>
      <c r="X8" s="45">
        <v>1870</v>
      </c>
      <c r="AD8">
        <f t="shared" si="3"/>
        <v>0</v>
      </c>
      <c r="AE8">
        <f t="shared" si="4"/>
        <v>0</v>
      </c>
      <c r="AF8">
        <f t="shared" si="5"/>
        <v>1870</v>
      </c>
      <c r="AG8">
        <f t="shared" si="6"/>
        <v>0</v>
      </c>
    </row>
    <row r="9" spans="1:33" x14ac:dyDescent="0.35">
      <c r="A9" s="16"/>
      <c r="B9" s="16">
        <v>7</v>
      </c>
      <c r="C9" s="2" t="str">
        <f>IF($P9="","",VLOOKUP($D9,[1]Sheet1!$A$2:$M$6000,3,FALSE))</f>
        <v>MAMMADLI ALİ</v>
      </c>
      <c r="D9" s="44">
        <v>4542</v>
      </c>
      <c r="E9" s="1">
        <f>IF($P9="","",VLOOKUP($D9,[1]Sheet1!$A$2:$M$6000,9,FALSE))</f>
        <v>2010</v>
      </c>
      <c r="F9" s="1" t="str">
        <f t="shared" si="0"/>
        <v>AZE</v>
      </c>
      <c r="G9" s="3">
        <f t="shared" si="1"/>
        <v>0</v>
      </c>
      <c r="H9" s="3">
        <f>IF($P9="","",VLOOKUP($D9,[1]Sheet1!$A$2:$M$6000,2,FALSE))</f>
        <v>0</v>
      </c>
      <c r="I9" s="1" t="str">
        <f>IF(IF($P9="","",VLOOKUP($D9,[1]Sheet1!$A$2:$M$6000,4,FALSE))="K","X","")</f>
        <v/>
      </c>
      <c r="J9" s="1" t="str">
        <f t="shared" si="2"/>
        <v>X</v>
      </c>
      <c r="K9" s="3">
        <f>IF($P9="","",VLOOKUP($D9,[1]Sheet1!$A$2:$M$6000,6,FALSE))</f>
        <v>1609</v>
      </c>
      <c r="L9" s="19">
        <f>IF($P9="","",VLOOKUP($D9,[1]Sheet1!$A$2:$M$6000,5,FALSE))</f>
        <v>1818</v>
      </c>
      <c r="M9" t="str">
        <f>IF(IF($P9="","",VLOOKUP($D9,[1]Sheet1!$A$2:$M$6000,13,FALSE))="Vizeli","",IF($P9="","",VLOOKUP($D9,[1]Sheet1!$A$2:$M$6000,13,FALSE)))</f>
        <v/>
      </c>
      <c r="O9" s="4" t="s">
        <v>41</v>
      </c>
      <c r="P9" s="1" t="s">
        <v>42</v>
      </c>
      <c r="Q9" s="3">
        <v>40301</v>
      </c>
      <c r="R9" s="1" t="s">
        <v>43</v>
      </c>
      <c r="S9" s="1"/>
      <c r="T9" s="1"/>
      <c r="U9" s="1"/>
      <c r="V9" s="1" t="s">
        <v>44</v>
      </c>
      <c r="W9" s="1"/>
      <c r="X9" s="45">
        <v>1818</v>
      </c>
      <c r="AD9">
        <f t="shared" si="3"/>
        <v>0</v>
      </c>
      <c r="AE9">
        <f t="shared" si="4"/>
        <v>0</v>
      </c>
      <c r="AF9">
        <f t="shared" si="5"/>
        <v>1818</v>
      </c>
      <c r="AG9">
        <f t="shared" si="6"/>
        <v>0</v>
      </c>
    </row>
    <row r="10" spans="1:33" x14ac:dyDescent="0.35">
      <c r="A10" s="16"/>
      <c r="B10" s="16">
        <v>8</v>
      </c>
      <c r="C10" s="2" t="str">
        <f>IF($P10="","",VLOOKUP($D10,[1]Sheet1!$A$2:$M$6000,3,FALSE))</f>
        <v>ORBAY MERT</v>
      </c>
      <c r="D10" s="44">
        <v>3348</v>
      </c>
      <c r="E10" s="1">
        <f>IF($P10="","",VLOOKUP($D10,[1]Sheet1!$A$2:$M$6000,9,FALSE))</f>
        <v>1999</v>
      </c>
      <c r="F10" s="1" t="str">
        <f t="shared" si="0"/>
        <v>TC</v>
      </c>
      <c r="G10" s="3">
        <f t="shared" si="1"/>
        <v>0</v>
      </c>
      <c r="H10" s="3">
        <f>IF($P10="","",VLOOKUP($D10,[1]Sheet1!$A$2:$M$6000,2,FALSE))</f>
        <v>0</v>
      </c>
      <c r="I10" s="1" t="str">
        <f>IF(IF($P10="","",VLOOKUP($D10,[1]Sheet1!$A$2:$M$6000,4,FALSE))="K","X","")</f>
        <v/>
      </c>
      <c r="J10" s="1" t="str">
        <f t="shared" si="2"/>
        <v/>
      </c>
      <c r="K10" s="3">
        <f>IF($P10="","",VLOOKUP($D10,[1]Sheet1!$A$2:$M$6000,6,FALSE))</f>
        <v>1731</v>
      </c>
      <c r="L10" s="19">
        <f>IF($P10="","",VLOOKUP($D10,[1]Sheet1!$A$2:$M$6000,5,FALSE))</f>
        <v>1731</v>
      </c>
      <c r="M10" t="str">
        <f>IF(IF($P10="","",VLOOKUP($D10,[1]Sheet1!$A$2:$M$6000,13,FALSE))="Vizeli","",IF($P10="","",VLOOKUP($D10,[1]Sheet1!$A$2:$M$6000,13,FALSE)))</f>
        <v>Vizesiz</v>
      </c>
      <c r="O10" s="4" t="s">
        <v>45</v>
      </c>
      <c r="P10" s="1" t="s">
        <v>46</v>
      </c>
      <c r="Q10" s="3">
        <v>36231</v>
      </c>
      <c r="R10" s="1" t="s">
        <v>24</v>
      </c>
      <c r="S10" s="1"/>
      <c r="T10" s="1"/>
      <c r="U10" s="1"/>
      <c r="V10" s="1"/>
      <c r="W10" s="44">
        <v>1551</v>
      </c>
      <c r="X10" s="17"/>
      <c r="AD10">
        <f t="shared" si="3"/>
        <v>0</v>
      </c>
      <c r="AE10">
        <f t="shared" si="4"/>
        <v>0</v>
      </c>
      <c r="AF10">
        <f t="shared" si="5"/>
        <v>1731</v>
      </c>
      <c r="AG10">
        <f t="shared" si="6"/>
        <v>0</v>
      </c>
    </row>
    <row r="11" spans="1:33" x14ac:dyDescent="0.35">
      <c r="A11" s="16"/>
      <c r="B11" s="16">
        <v>9</v>
      </c>
      <c r="C11" s="2" t="str">
        <f>IF($P11="","",VLOOKUP($D11,[1]Sheet1!$A$2:$M$6000,3,FALSE))</f>
        <v>ÖZTEMİZ LEYLA</v>
      </c>
      <c r="D11" s="44">
        <v>390</v>
      </c>
      <c r="E11" s="1">
        <f>IF($P11="","",VLOOKUP($D11,[1]Sheet1!$A$2:$M$6000,9,FALSE))</f>
        <v>1993</v>
      </c>
      <c r="F11" s="1" t="str">
        <f t="shared" ref="F11:F30" si="7">R11</f>
        <v>KKTC</v>
      </c>
      <c r="G11" s="3">
        <f t="shared" ref="G11:G30" si="8">S11</f>
        <v>0</v>
      </c>
      <c r="H11" s="3">
        <f>IF($P11="","",VLOOKUP($D11,[1]Sheet1!$A$2:$M$6000,2,FALSE))</f>
        <v>0</v>
      </c>
      <c r="I11" s="1" t="str">
        <f>IF(IF($P11="","",VLOOKUP($D11,[1]Sheet1!$A$2:$M$6000,4,FALSE))="K","X","")</f>
        <v>X</v>
      </c>
      <c r="J11" s="1" t="str">
        <f t="shared" si="2"/>
        <v/>
      </c>
      <c r="K11" s="3">
        <f>IF($P11="","",VLOOKUP($D11,[1]Sheet1!$A$2:$M$6000,6,FALSE))</f>
        <v>0</v>
      </c>
      <c r="L11" s="19">
        <f>IF($P11="","",VLOOKUP($D11,[1]Sheet1!$A$2:$M$6000,5,FALSE))</f>
        <v>1751</v>
      </c>
      <c r="M11" t="str">
        <f>IF(IF($P11="","",VLOOKUP($D11,[1]Sheet1!$A$2:$M$6000,13,FALSE))="Vizeli","",IF($P11="","",VLOOKUP($D11,[1]Sheet1!$A$2:$M$6000,13,FALSE)))</f>
        <v>Vizesiz</v>
      </c>
      <c r="O11" s="7" t="s">
        <v>47</v>
      </c>
      <c r="P11" s="1" t="s">
        <v>48</v>
      </c>
      <c r="Q11" s="3" t="s">
        <v>49</v>
      </c>
      <c r="R11" s="6" t="s">
        <v>29</v>
      </c>
      <c r="S11" s="1"/>
      <c r="T11" s="1"/>
      <c r="U11" s="1" t="s">
        <v>32</v>
      </c>
      <c r="V11" s="1"/>
      <c r="W11" s="44">
        <v>1751</v>
      </c>
      <c r="X11" s="45">
        <v>1585</v>
      </c>
      <c r="AD11">
        <f t="shared" si="3"/>
        <v>0</v>
      </c>
      <c r="AE11">
        <f t="shared" si="4"/>
        <v>0</v>
      </c>
      <c r="AF11">
        <f t="shared" si="5"/>
        <v>1751</v>
      </c>
      <c r="AG11">
        <f t="shared" si="6"/>
        <v>0</v>
      </c>
    </row>
    <row r="12" spans="1:33" x14ac:dyDescent="0.35">
      <c r="A12" s="16"/>
      <c r="B12" s="16">
        <v>10</v>
      </c>
      <c r="C12" s="2" t="str">
        <f>IF($P12="","",VLOOKUP($D12,[1]Sheet1!$A$2:$M$6000,3,FALSE))</f>
        <v>EKDAL ARCAN</v>
      </c>
      <c r="D12" s="44">
        <v>397</v>
      </c>
      <c r="E12" s="1">
        <f>IF($P12="","",VLOOKUP($D12,[1]Sheet1!$A$2:$M$6000,9,FALSE))</f>
        <v>1977</v>
      </c>
      <c r="F12" s="1" t="str">
        <f t="shared" si="7"/>
        <v>KKTC</v>
      </c>
      <c r="G12" s="3">
        <f t="shared" si="8"/>
        <v>0</v>
      </c>
      <c r="H12" s="3">
        <f>IF($P12="","",VLOOKUP($D12,[1]Sheet1!$A$2:$M$6000,2,FALSE))</f>
        <v>0</v>
      </c>
      <c r="I12" s="1" t="str">
        <f>IF(IF($P12="","",VLOOKUP($D12,[1]Sheet1!$A$2:$M$6000,4,FALSE))="K","X","")</f>
        <v/>
      </c>
      <c r="J12" s="1" t="str">
        <f t="shared" si="2"/>
        <v/>
      </c>
      <c r="K12" s="3">
        <f>IF($P12="","",VLOOKUP($D12,[1]Sheet1!$A$2:$M$6000,6,FALSE))</f>
        <v>0</v>
      </c>
      <c r="L12" s="19">
        <f>IF($P12="","",VLOOKUP($D12,[1]Sheet1!$A$2:$M$6000,5,FALSE))</f>
        <v>1709</v>
      </c>
      <c r="M12" t="str">
        <f>IF(IF($P12="","",VLOOKUP($D12,[1]Sheet1!$A$2:$M$6000,13,FALSE))="Vizeli","",IF($P12="","",VLOOKUP($D12,[1]Sheet1!$A$2:$M$6000,13,FALSE)))</f>
        <v>Vizesiz</v>
      </c>
      <c r="O12" s="7" t="s">
        <v>50</v>
      </c>
      <c r="P12" s="1" t="s">
        <v>51</v>
      </c>
      <c r="Q12" s="3">
        <v>28406</v>
      </c>
      <c r="R12" s="6" t="s">
        <v>29</v>
      </c>
      <c r="S12" s="1"/>
      <c r="T12" s="1"/>
      <c r="U12" s="1"/>
      <c r="V12" s="1"/>
      <c r="W12" s="1"/>
      <c r="X12" s="45">
        <v>1654</v>
      </c>
      <c r="AD12">
        <f t="shared" si="3"/>
        <v>0</v>
      </c>
      <c r="AE12">
        <f t="shared" si="4"/>
        <v>0</v>
      </c>
      <c r="AF12">
        <f t="shared" si="5"/>
        <v>1709</v>
      </c>
      <c r="AG12">
        <f t="shared" si="6"/>
        <v>0</v>
      </c>
    </row>
    <row r="13" spans="1:33" x14ac:dyDescent="0.35">
      <c r="A13" s="16"/>
      <c r="B13" s="16">
        <v>11</v>
      </c>
      <c r="C13" s="2" t="str">
        <f>IF($P13="","",VLOOKUP($D13,[1]Sheet1!$A$2:$M$6000,3,FALSE))</f>
        <v>KUTRUZA MUSTAFA</v>
      </c>
      <c r="D13" s="1">
        <v>805</v>
      </c>
      <c r="E13" s="1">
        <f>IF($P13="","",VLOOKUP($D13,[1]Sheet1!$A$2:$M$6000,9,FALSE))</f>
        <v>1970</v>
      </c>
      <c r="F13" s="1" t="str">
        <f t="shared" si="7"/>
        <v>KKTC</v>
      </c>
      <c r="G13" s="3">
        <f t="shared" si="8"/>
        <v>0</v>
      </c>
      <c r="H13" s="3">
        <f>IF($P13="","",VLOOKUP($D13,[1]Sheet1!$A$2:$M$6000,2,FALSE))</f>
        <v>0</v>
      </c>
      <c r="I13" s="1" t="str">
        <f>IF(IF($P13="","",VLOOKUP($D13,[1]Sheet1!$A$2:$M$6000,4,FALSE))="K","X","")</f>
        <v/>
      </c>
      <c r="J13" s="1" t="str">
        <f t="shared" si="2"/>
        <v/>
      </c>
      <c r="K13" s="3">
        <f>IF($P13="","",VLOOKUP($D13,[1]Sheet1!$A$2:$M$6000,6,FALSE))</f>
        <v>0</v>
      </c>
      <c r="L13" s="19">
        <f>IF($P13="","",VLOOKUP($D13,[1]Sheet1!$A$2:$M$6000,5,FALSE))</f>
        <v>1538</v>
      </c>
      <c r="M13" t="str">
        <f>IF(IF($P13="","",VLOOKUP($D13,[1]Sheet1!$A$2:$M$6000,13,FALSE))="Vizeli","",IF($P13="","",VLOOKUP($D13,[1]Sheet1!$A$2:$M$6000,13,FALSE)))</f>
        <v/>
      </c>
      <c r="O13" s="7" t="s">
        <v>52</v>
      </c>
      <c r="P13" s="1">
        <v>805</v>
      </c>
      <c r="Q13" s="3" t="s">
        <v>53</v>
      </c>
      <c r="R13" s="6" t="s">
        <v>29</v>
      </c>
      <c r="S13" s="1"/>
      <c r="T13" s="1"/>
      <c r="U13" s="1"/>
      <c r="V13" s="1"/>
      <c r="W13" s="1"/>
      <c r="X13" s="45">
        <v>1537</v>
      </c>
      <c r="AD13">
        <f t="shared" si="3"/>
        <v>0</v>
      </c>
      <c r="AE13">
        <f t="shared" si="4"/>
        <v>0</v>
      </c>
      <c r="AF13">
        <f t="shared" si="5"/>
        <v>1538</v>
      </c>
      <c r="AG13">
        <f t="shared" si="6"/>
        <v>0</v>
      </c>
    </row>
    <row r="14" spans="1:33" x14ac:dyDescent="0.35">
      <c r="A14" s="16"/>
      <c r="B14" s="16">
        <v>12</v>
      </c>
      <c r="C14" s="2" t="str">
        <f>IF($P14="","",VLOOKUP($D14,[1]Sheet1!$A$2:$M$6000,3,FALSE))</f>
        <v>SAYINER SAİT MERİH</v>
      </c>
      <c r="D14" s="44">
        <v>3695</v>
      </c>
      <c r="E14" s="1">
        <f>IF($P14="","",VLOOKUP($D14,[1]Sheet1!$A$2:$M$6000,9,FALSE))</f>
        <v>2011</v>
      </c>
      <c r="F14" s="1" t="str">
        <f t="shared" si="7"/>
        <v>KKTC</v>
      </c>
      <c r="G14" s="3">
        <f t="shared" si="8"/>
        <v>0</v>
      </c>
      <c r="H14" s="3">
        <f>IF($P14="","",VLOOKUP($D14,[1]Sheet1!$A$2:$M$6000,2,FALSE))</f>
        <v>0</v>
      </c>
      <c r="I14" s="1" t="str">
        <f>IF(IF($P14="","",VLOOKUP($D14,[1]Sheet1!$A$2:$M$6000,4,FALSE))="K","X","")</f>
        <v/>
      </c>
      <c r="J14" s="1" t="str">
        <f t="shared" si="2"/>
        <v>X</v>
      </c>
      <c r="K14" s="3">
        <f>IF($P14="","",VLOOKUP($D14,[1]Sheet1!$A$2:$M$6000,6,FALSE))</f>
        <v>0</v>
      </c>
      <c r="L14" s="19">
        <f>IF($P14="","",VLOOKUP($D14,[1]Sheet1!$A$2:$M$6000,5,FALSE))</f>
        <v>1455</v>
      </c>
      <c r="M14" t="str">
        <f>IF(IF($P14="","",VLOOKUP($D14,[1]Sheet1!$A$2:$M$6000,13,FALSE))="Vizeli","",IF($P14="","",VLOOKUP($D14,[1]Sheet1!$A$2:$M$6000,13,FALSE)))</f>
        <v>Vizesiz</v>
      </c>
      <c r="O14" s="7" t="s">
        <v>54</v>
      </c>
      <c r="P14" s="1" t="s">
        <v>55</v>
      </c>
      <c r="Q14" s="3" t="s">
        <v>56</v>
      </c>
      <c r="R14" s="6" t="s">
        <v>29</v>
      </c>
      <c r="S14" s="1"/>
      <c r="T14" s="1"/>
      <c r="U14" s="1"/>
      <c r="V14" s="1" t="s">
        <v>32</v>
      </c>
      <c r="W14" s="1"/>
      <c r="X14" s="45">
        <v>1455</v>
      </c>
      <c r="AD14">
        <f t="shared" si="3"/>
        <v>0</v>
      </c>
      <c r="AE14">
        <f t="shared" si="4"/>
        <v>0</v>
      </c>
      <c r="AF14">
        <f t="shared" si="5"/>
        <v>1455</v>
      </c>
      <c r="AG14">
        <f t="shared" si="6"/>
        <v>0</v>
      </c>
    </row>
    <row r="15" spans="1:33" x14ac:dyDescent="0.35">
      <c r="A15" s="16"/>
      <c r="B15" s="16">
        <v>13</v>
      </c>
      <c r="C15" s="2" t="str">
        <f>IF($P15="","",VLOOKUP($D15,[1]Sheet1!$A$2:$M$6000,3,FALSE))</f>
        <v>AFŞAROĞLU ERHAN</v>
      </c>
      <c r="D15" s="44">
        <v>2792</v>
      </c>
      <c r="E15" s="1">
        <f>IF($P15="","",VLOOKUP($D15,[1]Sheet1!$A$2:$M$6000,9,FALSE))</f>
        <v>1983</v>
      </c>
      <c r="F15" s="1" t="str">
        <f t="shared" si="7"/>
        <v>KKTC</v>
      </c>
      <c r="G15" s="3">
        <f t="shared" si="8"/>
        <v>0</v>
      </c>
      <c r="H15" s="3">
        <f>IF($P15="","",VLOOKUP($D15,[1]Sheet1!$A$2:$M$6000,2,FALSE))</f>
        <v>0</v>
      </c>
      <c r="I15" s="1" t="str">
        <f>IF(IF($P15="","",VLOOKUP($D15,[1]Sheet1!$A$2:$M$6000,4,FALSE))="K","X","")</f>
        <v/>
      </c>
      <c r="J15" s="1" t="str">
        <f t="shared" si="2"/>
        <v/>
      </c>
      <c r="K15" s="3">
        <f>IF($P15="","",VLOOKUP($D15,[1]Sheet1!$A$2:$M$6000,6,FALSE))</f>
        <v>0</v>
      </c>
      <c r="L15" s="19">
        <f>IF($P15="","",VLOOKUP($D15,[1]Sheet1!$A$2:$M$6000,5,FALSE))</f>
        <v>0</v>
      </c>
      <c r="M15" t="str">
        <f>IF(IF($P15="","",VLOOKUP($D15,[1]Sheet1!$A$2:$M$6000,13,FALSE))="Vizeli","",IF($P15="","",VLOOKUP($D15,[1]Sheet1!$A$2:$M$6000,13,FALSE)))</f>
        <v/>
      </c>
      <c r="O15" s="5" t="s">
        <v>57</v>
      </c>
      <c r="P15" s="1" t="s">
        <v>58</v>
      </c>
      <c r="Q15" s="3" t="s">
        <v>59</v>
      </c>
      <c r="R15" s="6" t="s">
        <v>29</v>
      </c>
      <c r="S15" s="1"/>
      <c r="T15" s="1"/>
      <c r="U15" s="1"/>
      <c r="V15" s="1"/>
      <c r="W15" s="1"/>
      <c r="X15" s="45">
        <v>0</v>
      </c>
      <c r="AD15">
        <f t="shared" si="3"/>
        <v>0</v>
      </c>
      <c r="AE15">
        <f t="shared" si="4"/>
        <v>0</v>
      </c>
      <c r="AF15">
        <f t="shared" si="5"/>
        <v>0</v>
      </c>
      <c r="AG15">
        <f t="shared" si="6"/>
        <v>0</v>
      </c>
    </row>
    <row r="16" spans="1:33" x14ac:dyDescent="0.35">
      <c r="A16" s="16"/>
      <c r="B16" s="16">
        <v>14</v>
      </c>
      <c r="C16" s="2" t="str">
        <f>IF($P16="","",VLOOKUP($D16,[1]Sheet1!$A$2:$M$6000,3,FALSE))</f>
        <v>EKDAL ADEL MEHMET</v>
      </c>
      <c r="D16" s="44">
        <v>3462</v>
      </c>
      <c r="E16" s="1">
        <f>IF($P16="","",VLOOKUP($D16,[1]Sheet1!$A$2:$M$6000,9,FALSE))</f>
        <v>2011</v>
      </c>
      <c r="F16" s="1" t="str">
        <f t="shared" si="7"/>
        <v>KKTC</v>
      </c>
      <c r="G16" s="3">
        <f t="shared" si="8"/>
        <v>0</v>
      </c>
      <c r="H16" s="3">
        <f>IF($P16="","",VLOOKUP($D16,[1]Sheet1!$A$2:$M$6000,2,FALSE))</f>
        <v>0</v>
      </c>
      <c r="I16" s="1" t="str">
        <f>IF(IF($P16="","",VLOOKUP($D16,[1]Sheet1!$A$2:$M$6000,4,FALSE))="K","X","")</f>
        <v/>
      </c>
      <c r="J16" s="1" t="str">
        <f t="shared" si="2"/>
        <v>X</v>
      </c>
      <c r="K16" s="3">
        <f>IF($P16="","",VLOOKUP($D16,[1]Sheet1!$A$2:$M$6000,6,FALSE))</f>
        <v>0</v>
      </c>
      <c r="L16" s="19">
        <f>IF($P16="","",VLOOKUP($D16,[1]Sheet1!$A$2:$M$6000,5,FALSE))</f>
        <v>1613</v>
      </c>
      <c r="M16" t="str">
        <f>IF(IF($P16="","",VLOOKUP($D16,[1]Sheet1!$A$2:$M$6000,13,FALSE))="Vizeli","",IF($P16="","",VLOOKUP($D16,[1]Sheet1!$A$2:$M$6000,13,FALSE)))</f>
        <v/>
      </c>
      <c r="O16" s="4" t="s">
        <v>60</v>
      </c>
      <c r="P16" s="1" t="s">
        <v>61</v>
      </c>
      <c r="Q16" s="3">
        <v>40885</v>
      </c>
      <c r="R16" s="1" t="s">
        <v>29</v>
      </c>
      <c r="S16" s="1"/>
      <c r="T16" s="1"/>
      <c r="U16" s="1"/>
      <c r="V16" s="1" t="s">
        <v>32</v>
      </c>
      <c r="W16" s="1"/>
      <c r="X16" s="17">
        <v>1613</v>
      </c>
      <c r="AD16">
        <f t="shared" si="3"/>
        <v>0</v>
      </c>
      <c r="AE16">
        <f t="shared" si="4"/>
        <v>0</v>
      </c>
      <c r="AF16">
        <f t="shared" si="5"/>
        <v>1613</v>
      </c>
      <c r="AG16">
        <f t="shared" si="6"/>
        <v>1</v>
      </c>
    </row>
    <row r="17" spans="1:33" x14ac:dyDescent="0.35">
      <c r="A17" s="16"/>
      <c r="B17" s="16">
        <v>15</v>
      </c>
      <c r="C17" s="2" t="str">
        <f>IF($P17="","",VLOOKUP($D17,[1]Sheet1!$A$2:$M$6000,3,FALSE))</f>
        <v>ESATOĞLU VAROL</v>
      </c>
      <c r="D17" s="1">
        <v>2537</v>
      </c>
      <c r="E17" s="1">
        <f>IF($P17="","",VLOOKUP($D17,[1]Sheet1!$A$2:$M$6000,9,FALSE))</f>
        <v>1983</v>
      </c>
      <c r="F17" s="1" t="str">
        <f t="shared" si="7"/>
        <v>KKTC</v>
      </c>
      <c r="G17" s="3">
        <f t="shared" si="8"/>
        <v>0</v>
      </c>
      <c r="H17" s="3">
        <f>IF($P17="","",VLOOKUP($D17,[1]Sheet1!$A$2:$M$6000,2,FALSE))</f>
        <v>0</v>
      </c>
      <c r="I17" s="1" t="str">
        <f>IF(IF($P17="","",VLOOKUP($D17,[1]Sheet1!$A$2:$M$6000,4,FALSE))="K","X","")</f>
        <v/>
      </c>
      <c r="J17" s="1" t="str">
        <f t="shared" si="2"/>
        <v/>
      </c>
      <c r="K17" s="3">
        <f>IF($P17="","",VLOOKUP($D17,[1]Sheet1!$A$2:$M$6000,6,FALSE))</f>
        <v>0</v>
      </c>
      <c r="L17" s="19">
        <f>IF($P17="","",VLOOKUP($D17,[1]Sheet1!$A$2:$M$6000,5,FALSE))</f>
        <v>0</v>
      </c>
      <c r="M17" t="str">
        <f>IF(IF($P17="","",VLOOKUP($D17,[1]Sheet1!$A$2:$M$6000,13,FALSE))="Vizeli","",IF($P17="","",VLOOKUP($D17,[1]Sheet1!$A$2:$M$6000,13,FALSE)))</f>
        <v>Vizesiz</v>
      </c>
      <c r="O17" s="7" t="s">
        <v>62</v>
      </c>
      <c r="P17" s="1">
        <v>2537</v>
      </c>
      <c r="Q17" s="3" t="s">
        <v>63</v>
      </c>
      <c r="R17" s="6" t="s">
        <v>29</v>
      </c>
      <c r="S17" s="1"/>
      <c r="T17" s="1"/>
      <c r="U17" s="1"/>
      <c r="V17" s="1"/>
      <c r="W17" s="1"/>
      <c r="X17" s="17"/>
      <c r="AD17">
        <f t="shared" si="3"/>
        <v>0</v>
      </c>
      <c r="AE17">
        <f t="shared" si="4"/>
        <v>0</v>
      </c>
      <c r="AF17">
        <f t="shared" si="5"/>
        <v>0</v>
      </c>
      <c r="AG17">
        <f t="shared" si="6"/>
        <v>0</v>
      </c>
    </row>
    <row r="18" spans="1:33" x14ac:dyDescent="0.35">
      <c r="A18" s="16"/>
      <c r="B18" s="16">
        <v>16</v>
      </c>
      <c r="C18" s="2" t="str">
        <f>IF($P18="","",VLOOKUP($D18,[1]Sheet1!$A$2:$M$6000,3,FALSE))</f>
        <v>YORAN ATLAS</v>
      </c>
      <c r="D18" s="1">
        <v>4488</v>
      </c>
      <c r="E18" s="1">
        <f>IF($P18="","",VLOOKUP($D18,[1]Sheet1!$A$2:$M$6000,9,FALSE))</f>
        <v>2017</v>
      </c>
      <c r="F18" s="1" t="str">
        <f t="shared" si="7"/>
        <v>KKTC</v>
      </c>
      <c r="G18" s="3">
        <f t="shared" si="8"/>
        <v>0</v>
      </c>
      <c r="H18" s="3">
        <f>IF($P18="","",VLOOKUP($D18,[1]Sheet1!$A$2:$M$6000,2,FALSE))</f>
        <v>0</v>
      </c>
      <c r="I18" s="1" t="str">
        <f>IF(IF($P18="","",VLOOKUP($D18,[1]Sheet1!$A$2:$M$6000,4,FALSE))="K","X","")</f>
        <v/>
      </c>
      <c r="J18" s="1" t="str">
        <f t="shared" si="2"/>
        <v>X</v>
      </c>
      <c r="K18" s="3">
        <f>IF($P18="","",VLOOKUP($D18,[1]Sheet1!$A$2:$M$6000,6,FALSE))</f>
        <v>0</v>
      </c>
      <c r="L18" s="19">
        <f>IF($P18="","",VLOOKUP($D18,[1]Sheet1!$A$2:$M$6000,5,FALSE))</f>
        <v>0</v>
      </c>
      <c r="M18" t="str">
        <f>IF(IF($P18="","",VLOOKUP($D18,[1]Sheet1!$A$2:$M$6000,13,FALSE))="Vizeli","",IF($P18="","",VLOOKUP($D18,[1]Sheet1!$A$2:$M$6000,13,FALSE)))</f>
        <v>Vizesiz</v>
      </c>
      <c r="O18" s="5" t="s">
        <v>64</v>
      </c>
      <c r="P18" s="1">
        <v>4488</v>
      </c>
      <c r="Q18" s="3">
        <v>43019</v>
      </c>
      <c r="R18" s="6" t="s">
        <v>29</v>
      </c>
      <c r="S18" s="1"/>
      <c r="T18" s="1"/>
      <c r="U18" s="1"/>
      <c r="V18" s="1" t="s">
        <v>32</v>
      </c>
      <c r="W18" s="1"/>
      <c r="X18" s="17"/>
      <c r="AD18">
        <f t="shared" si="3"/>
        <v>0</v>
      </c>
      <c r="AE18">
        <f t="shared" si="4"/>
        <v>0</v>
      </c>
      <c r="AF18">
        <f t="shared" si="5"/>
        <v>0</v>
      </c>
      <c r="AG18">
        <f t="shared" si="6"/>
        <v>0</v>
      </c>
    </row>
    <row r="19" spans="1:33" x14ac:dyDescent="0.35">
      <c r="A19" s="16"/>
      <c r="B19" s="16">
        <v>17</v>
      </c>
      <c r="C19" s="2" t="str">
        <f>IF($P19="","",VLOOKUP($D19,[1]Sheet1!$A$2:$M$6000,3,FALSE))</f>
        <v>BETMEZOĞLU HALİL</v>
      </c>
      <c r="D19" s="1">
        <v>406</v>
      </c>
      <c r="E19" s="1">
        <f>IF($P19="","",VLOOKUP($D19,[1]Sheet1!$A$2:$M$6000,9,FALSE))</f>
        <v>2004</v>
      </c>
      <c r="F19" s="1" t="str">
        <f t="shared" si="7"/>
        <v>KKTC</v>
      </c>
      <c r="G19" s="3">
        <f t="shared" si="8"/>
        <v>0</v>
      </c>
      <c r="H19" s="3">
        <f>IF($P19="","",VLOOKUP($D19,[1]Sheet1!$A$2:$M$6000,2,FALSE))</f>
        <v>0</v>
      </c>
      <c r="I19" s="1" t="str">
        <f>IF(IF($P19="","",VLOOKUP($D19,[1]Sheet1!$A$2:$M$6000,4,FALSE))="K","X","")</f>
        <v/>
      </c>
      <c r="J19" s="1" t="str">
        <f t="shared" si="2"/>
        <v/>
      </c>
      <c r="K19" s="3">
        <f>IF($P19="","",VLOOKUP($D19,[1]Sheet1!$A$2:$M$6000,6,FALSE))</f>
        <v>0</v>
      </c>
      <c r="L19" s="19">
        <f>IF($P19="","",VLOOKUP($D19,[1]Sheet1!$A$2:$M$6000,5,FALSE))</f>
        <v>1524</v>
      </c>
      <c r="M19" t="str">
        <f>IF(IF($P19="","",VLOOKUP($D19,[1]Sheet1!$A$2:$M$6000,13,FALSE))="Vizeli","",IF($P19="","",VLOOKUP($D19,[1]Sheet1!$A$2:$M$6000,13,FALSE)))</f>
        <v>Vizesiz</v>
      </c>
      <c r="O19" s="7" t="s">
        <v>65</v>
      </c>
      <c r="P19" s="1">
        <v>406</v>
      </c>
      <c r="Q19" s="3" t="s">
        <v>66</v>
      </c>
      <c r="R19" s="6" t="s">
        <v>29</v>
      </c>
      <c r="S19" s="1"/>
      <c r="T19" s="1"/>
      <c r="U19" s="1"/>
      <c r="V19" s="1"/>
      <c r="W19" s="1"/>
      <c r="X19" s="17">
        <v>1524</v>
      </c>
      <c r="AD19">
        <f t="shared" si="3"/>
        <v>0</v>
      </c>
      <c r="AE19">
        <f t="shared" si="4"/>
        <v>0</v>
      </c>
      <c r="AF19">
        <f t="shared" si="5"/>
        <v>1524</v>
      </c>
      <c r="AG19">
        <f t="shared" si="6"/>
        <v>1</v>
      </c>
    </row>
    <row r="20" spans="1:33" x14ac:dyDescent="0.35">
      <c r="A20" s="16"/>
      <c r="B20" s="16">
        <v>18</v>
      </c>
      <c r="C20" s="2" t="str">
        <f>IF($P20="","",VLOOKUP($D20,[1]Sheet1!$A$2:$M$6000,3,FALSE))</f>
        <v>CANNUR YUSUF</v>
      </c>
      <c r="D20" s="1">
        <v>2171</v>
      </c>
      <c r="E20" s="1">
        <f>IF($P20="","",VLOOKUP($D20,[1]Sheet1!$A$2:$M$6000,9,FALSE))</f>
        <v>1973</v>
      </c>
      <c r="F20" s="1" t="str">
        <f t="shared" si="7"/>
        <v>KKTC</v>
      </c>
      <c r="G20" s="3">
        <f t="shared" si="8"/>
        <v>0</v>
      </c>
      <c r="H20" s="3">
        <f>IF($P20="","",VLOOKUP($D20,[1]Sheet1!$A$2:$M$6000,2,FALSE))</f>
        <v>0</v>
      </c>
      <c r="I20" s="1" t="str">
        <f>IF(IF($P20="","",VLOOKUP($D20,[1]Sheet1!$A$2:$M$6000,4,FALSE))="K","X","")</f>
        <v/>
      </c>
      <c r="J20" s="1" t="str">
        <f t="shared" si="2"/>
        <v/>
      </c>
      <c r="K20" s="3">
        <f>IF($P20="","",VLOOKUP($D20,[1]Sheet1!$A$2:$M$6000,6,FALSE))</f>
        <v>0</v>
      </c>
      <c r="L20" s="19">
        <f>IF($P20="","",VLOOKUP($D20,[1]Sheet1!$A$2:$M$6000,5,FALSE))</f>
        <v>1757</v>
      </c>
      <c r="M20" t="str">
        <f>IF(IF($P20="","",VLOOKUP($D20,[1]Sheet1!$A$2:$M$6000,13,FALSE))="Vizeli","",IF($P20="","",VLOOKUP($D20,[1]Sheet1!$A$2:$M$6000,13,FALSE)))</f>
        <v>Vizesiz</v>
      </c>
      <c r="O20" t="s">
        <v>67</v>
      </c>
      <c r="P20">
        <v>2171</v>
      </c>
      <c r="Q20" t="s">
        <v>68</v>
      </c>
      <c r="R20" t="s">
        <v>29</v>
      </c>
      <c r="X20">
        <v>1757</v>
      </c>
      <c r="AD20">
        <f t="shared" si="3"/>
        <v>0</v>
      </c>
      <c r="AE20">
        <f t="shared" si="4"/>
        <v>0</v>
      </c>
      <c r="AF20">
        <f t="shared" si="5"/>
        <v>1757</v>
      </c>
      <c r="AG20">
        <f t="shared" si="6"/>
        <v>1</v>
      </c>
    </row>
    <row r="21" spans="1:33" x14ac:dyDescent="0.35">
      <c r="A21" s="16"/>
      <c r="B21" s="16">
        <v>19</v>
      </c>
      <c r="C21" s="2" t="str">
        <f>IF($P21="","",VLOOKUP($D21,[1]Sheet1!$A$2:$M$6000,3,FALSE))</f>
        <v>DAYANIKLI BÜLENT SAİT</v>
      </c>
      <c r="D21" s="1">
        <v>3384</v>
      </c>
      <c r="E21" s="1">
        <f>IF($P21="","",VLOOKUP($D21,[1]Sheet1!$A$2:$M$6000,9,FALSE))</f>
        <v>2013</v>
      </c>
      <c r="F21" s="1" t="str">
        <f t="shared" si="7"/>
        <v>KKTC</v>
      </c>
      <c r="G21" s="3">
        <f t="shared" si="8"/>
        <v>0</v>
      </c>
      <c r="H21" s="3">
        <f>IF($P21="","",VLOOKUP($D21,[1]Sheet1!$A$2:$M$6000,2,FALSE))</f>
        <v>0</v>
      </c>
      <c r="I21" s="1" t="str">
        <f>IF(IF($P21="","",VLOOKUP($D21,[1]Sheet1!$A$2:$M$6000,4,FALSE))="K","X","")</f>
        <v/>
      </c>
      <c r="J21" s="1" t="str">
        <f t="shared" si="2"/>
        <v>X</v>
      </c>
      <c r="K21" s="3">
        <f>IF($P21="","",VLOOKUP($D21,[1]Sheet1!$A$2:$M$6000,6,FALSE))</f>
        <v>0</v>
      </c>
      <c r="L21" s="19">
        <f>IF($P21="","",VLOOKUP($D21,[1]Sheet1!$A$2:$M$6000,5,FALSE))</f>
        <v>1520</v>
      </c>
      <c r="M21" t="str">
        <f>IF(IF($P21="","",VLOOKUP($D21,[1]Sheet1!$A$2:$M$6000,13,FALSE))="Vizeli","",IF($P21="","",VLOOKUP($D21,[1]Sheet1!$A$2:$M$6000,13,FALSE)))</f>
        <v>Vizesiz</v>
      </c>
      <c r="O21" t="s">
        <v>69</v>
      </c>
      <c r="P21">
        <v>3384</v>
      </c>
      <c r="Q21" t="s">
        <v>70</v>
      </c>
      <c r="R21" t="s">
        <v>29</v>
      </c>
      <c r="V21" t="s">
        <v>32</v>
      </c>
      <c r="X21">
        <v>1520</v>
      </c>
      <c r="AD21">
        <f t="shared" si="3"/>
        <v>0</v>
      </c>
      <c r="AE21">
        <f t="shared" si="4"/>
        <v>0</v>
      </c>
      <c r="AF21">
        <f t="shared" si="5"/>
        <v>1520</v>
      </c>
      <c r="AG21">
        <f t="shared" si="6"/>
        <v>0</v>
      </c>
    </row>
    <row r="22" spans="1:33" x14ac:dyDescent="0.35">
      <c r="A22" s="16"/>
      <c r="B22" s="16">
        <v>20</v>
      </c>
      <c r="C22" s="2" t="str">
        <f>IF($P22="","",VLOOKUP($D22,[1]Sheet1!$A$2:$M$6000,3,FALSE))</f>
        <v>GÖYMEN HALİL</v>
      </c>
      <c r="D22" s="1">
        <v>2</v>
      </c>
      <c r="E22" s="1">
        <f>IF($P22="","",VLOOKUP($D22,[1]Sheet1!$A$2:$M$6000,9,FALSE))</f>
        <v>1947</v>
      </c>
      <c r="F22" s="1" t="str">
        <f t="shared" si="7"/>
        <v>KKTC</v>
      </c>
      <c r="G22" s="3">
        <f t="shared" si="8"/>
        <v>0</v>
      </c>
      <c r="H22" s="3">
        <f>IF($P22="","",VLOOKUP($D22,[1]Sheet1!$A$2:$M$6000,2,FALSE))</f>
        <v>0</v>
      </c>
      <c r="I22" s="1" t="str">
        <f>IF(IF($P22="","",VLOOKUP($D22,[1]Sheet1!$A$2:$M$6000,4,FALSE))="K","X","")</f>
        <v/>
      </c>
      <c r="J22" s="1" t="str">
        <f t="shared" si="2"/>
        <v/>
      </c>
      <c r="K22" s="3">
        <f>IF($P22="","",VLOOKUP($D22,[1]Sheet1!$A$2:$M$6000,6,FALSE))</f>
        <v>0</v>
      </c>
      <c r="L22" s="19">
        <f>IF($P22="","",VLOOKUP($D22,[1]Sheet1!$A$2:$M$6000,5,FALSE))</f>
        <v>1434</v>
      </c>
      <c r="M22" t="str">
        <f>IF(IF($P22="","",VLOOKUP($D22,[1]Sheet1!$A$2:$M$6000,13,FALSE))="Vizeli","",IF($P22="","",VLOOKUP($D22,[1]Sheet1!$A$2:$M$6000,13,FALSE)))</f>
        <v/>
      </c>
      <c r="O22" t="s">
        <v>71</v>
      </c>
      <c r="P22">
        <v>2</v>
      </c>
      <c r="Q22" t="s">
        <v>72</v>
      </c>
      <c r="R22" t="s">
        <v>29</v>
      </c>
      <c r="AD22">
        <f t="shared" si="3"/>
        <v>0</v>
      </c>
      <c r="AE22">
        <f t="shared" si="4"/>
        <v>0</v>
      </c>
      <c r="AF22">
        <f t="shared" si="5"/>
        <v>1434</v>
      </c>
      <c r="AG22">
        <f t="shared" si="6"/>
        <v>0</v>
      </c>
    </row>
    <row r="23" spans="1:33" x14ac:dyDescent="0.35">
      <c r="A23" s="16"/>
      <c r="B23" s="16">
        <v>21</v>
      </c>
      <c r="C23" s="2" t="str">
        <f>IF($P23="","",VLOOKUP($D23,[1]Sheet1!$A$2:$M$6000,3,FALSE))</f>
        <v>MAMMADLI ELJAN</v>
      </c>
      <c r="D23" s="1">
        <v>4080</v>
      </c>
      <c r="E23" s="1">
        <f>IF($P23="","",VLOOKUP($D23,[1]Sheet1!$A$2:$M$6000,9,FALSE))</f>
        <v>2010</v>
      </c>
      <c r="F23" s="1" t="str">
        <f t="shared" si="7"/>
        <v>AZE</v>
      </c>
      <c r="G23" s="3">
        <f t="shared" si="8"/>
        <v>0</v>
      </c>
      <c r="H23" s="3">
        <f>IF($P23="","",VLOOKUP($D23,[1]Sheet1!$A$2:$M$6000,2,FALSE))</f>
        <v>0</v>
      </c>
      <c r="I23" s="1" t="str">
        <f>IF(IF($P23="","",VLOOKUP($D23,[1]Sheet1!$A$2:$M$6000,4,FALSE))="K","X","")</f>
        <v/>
      </c>
      <c r="J23" s="1" t="str">
        <f>IF(D23="","",IF(E23&gt;2008,"X",""))</f>
        <v>X</v>
      </c>
      <c r="K23" s="3">
        <f>IF($P23="","",VLOOKUP($D23,[1]Sheet1!$A$2:$M$6000,6,FALSE))</f>
        <v>0</v>
      </c>
      <c r="L23" s="19">
        <f>IF($P23="","",VLOOKUP($D23,[1]Sheet1!$A$2:$M$6000,5,FALSE))</f>
        <v>0</v>
      </c>
      <c r="M23" t="str">
        <f>IF(IF($P23="","",VLOOKUP($D23,[1]Sheet1!$A$2:$M$6000,13,FALSE))="Vizeli","",IF($P23="","",VLOOKUP($D23,[1]Sheet1!$A$2:$M$6000,13,FALSE)))</f>
        <v>Vizesiz</v>
      </c>
      <c r="O23" t="s">
        <v>73</v>
      </c>
      <c r="P23">
        <v>4542</v>
      </c>
      <c r="Q23">
        <v>40509</v>
      </c>
      <c r="R23" t="s">
        <v>43</v>
      </c>
      <c r="V23" t="s">
        <v>32</v>
      </c>
      <c r="AD23">
        <f t="shared" si="3"/>
        <v>0</v>
      </c>
      <c r="AE23">
        <f t="shared" si="4"/>
        <v>0</v>
      </c>
      <c r="AF23">
        <f t="shared" si="5"/>
        <v>0</v>
      </c>
      <c r="AG23">
        <f t="shared" si="6"/>
        <v>0</v>
      </c>
    </row>
    <row r="24" spans="1:33" x14ac:dyDescent="0.35">
      <c r="A24" s="16"/>
      <c r="B24" s="16">
        <v>22</v>
      </c>
      <c r="C24" s="2" t="str">
        <f>IF($P24="","",VLOOKUP($D24,[1]Sheet1!$A$2:$M$6000,3,FALSE))</f>
        <v>MAMMADOV BEHLÜL KEREM</v>
      </c>
      <c r="D24" s="1">
        <v>4486</v>
      </c>
      <c r="E24" s="1">
        <f>IF($P24="","",VLOOKUP($D24,[1]Sheet1!$A$2:$M$6000,9,FALSE))</f>
        <v>2011</v>
      </c>
      <c r="F24" s="1" t="str">
        <f t="shared" si="7"/>
        <v>AZE</v>
      </c>
      <c r="G24" s="3">
        <f t="shared" si="8"/>
        <v>0</v>
      </c>
      <c r="H24" s="3">
        <f>IF($P24="","",VLOOKUP($D24,[1]Sheet1!$A$2:$M$6000,2,FALSE))</f>
        <v>0</v>
      </c>
      <c r="I24" s="1" t="str">
        <f>IF(IF($P24="","",VLOOKUP($D24,[1]Sheet1!$A$2:$M$6000,4,FALSE))="K","X","")</f>
        <v/>
      </c>
      <c r="J24" s="1" t="str">
        <f t="shared" si="2"/>
        <v>X</v>
      </c>
      <c r="K24" s="3">
        <f>IF($P24="","",VLOOKUP($D24,[1]Sheet1!$A$2:$M$6000,6,FALSE))</f>
        <v>0</v>
      </c>
      <c r="L24" s="19">
        <f>IF($P24="","",VLOOKUP($D24,[1]Sheet1!$A$2:$M$6000,5,FALSE))</f>
        <v>0</v>
      </c>
      <c r="M24" t="str">
        <f>IF(IF($P24="","",VLOOKUP($D24,[1]Sheet1!$A$2:$M$6000,13,FALSE))="Vizeli","",IF($P24="","",VLOOKUP($D24,[1]Sheet1!$A$2:$M$6000,13,FALSE)))</f>
        <v>Vizesiz</v>
      </c>
      <c r="O24" t="s">
        <v>74</v>
      </c>
      <c r="P24">
        <v>4486</v>
      </c>
      <c r="Q24" t="s">
        <v>75</v>
      </c>
      <c r="R24" t="s">
        <v>43</v>
      </c>
      <c r="V24" t="s">
        <v>32</v>
      </c>
      <c r="AD24">
        <f t="shared" si="3"/>
        <v>0</v>
      </c>
      <c r="AE24">
        <f t="shared" si="4"/>
        <v>0</v>
      </c>
      <c r="AF24">
        <f t="shared" si="5"/>
        <v>0</v>
      </c>
      <c r="AG24">
        <f t="shared" si="6"/>
        <v>0</v>
      </c>
    </row>
    <row r="25" spans="1:33" x14ac:dyDescent="0.35">
      <c r="A25" s="16"/>
      <c r="B25" s="16">
        <v>23</v>
      </c>
      <c r="C25" s="2" t="str">
        <f>IF($P25="","",VLOOKUP($D25,[1]Sheet1!$A$2:$M$6000,3,FALSE))</f>
        <v>MAMMADOV RASHAD</v>
      </c>
      <c r="D25" s="1">
        <v>4541</v>
      </c>
      <c r="E25" s="1">
        <f>IF($P25="","",VLOOKUP($D25,[1]Sheet1!$A$2:$M$6000,9,FALSE))</f>
        <v>1980</v>
      </c>
      <c r="F25" s="1" t="str">
        <f t="shared" si="7"/>
        <v>AZE</v>
      </c>
      <c r="G25" s="3">
        <f t="shared" si="8"/>
        <v>0</v>
      </c>
      <c r="H25" s="3">
        <f>IF($P25="","",VLOOKUP($D25,[1]Sheet1!$A$2:$M$6000,2,FALSE))</f>
        <v>0</v>
      </c>
      <c r="I25" s="1" t="str">
        <f>IF(IF($P25="","",VLOOKUP($D25,[1]Sheet1!$A$2:$M$6000,4,FALSE))="K","X","")</f>
        <v/>
      </c>
      <c r="J25" s="1" t="str">
        <f t="shared" si="2"/>
        <v/>
      </c>
      <c r="K25" s="3">
        <f>IF($P25="","",VLOOKUP($D25,[1]Sheet1!$A$2:$M$6000,6,FALSE))</f>
        <v>0</v>
      </c>
      <c r="L25" s="19">
        <f>IF($P25="","",VLOOKUP($D25,[1]Sheet1!$A$2:$M$6000,5,FALSE))</f>
        <v>0</v>
      </c>
      <c r="M25" t="str">
        <f>IF(IF($P25="","",VLOOKUP($D25,[1]Sheet1!$A$2:$M$6000,13,FALSE))="Vizeli","",IF($P25="","",VLOOKUP($D25,[1]Sheet1!$A$2:$M$6000,13,FALSE)))</f>
        <v/>
      </c>
      <c r="O25" t="s">
        <v>76</v>
      </c>
      <c r="P25">
        <v>4541</v>
      </c>
      <c r="Q25" t="s">
        <v>77</v>
      </c>
      <c r="R25" t="s">
        <v>43</v>
      </c>
      <c r="AD25">
        <f t="shared" si="3"/>
        <v>0</v>
      </c>
      <c r="AE25">
        <f t="shared" si="4"/>
        <v>0</v>
      </c>
      <c r="AF25">
        <f t="shared" si="5"/>
        <v>0</v>
      </c>
      <c r="AG25">
        <f t="shared" si="6"/>
        <v>0</v>
      </c>
    </row>
    <row r="26" spans="1:33" x14ac:dyDescent="0.35">
      <c r="A26" s="16"/>
      <c r="B26" s="16">
        <v>24</v>
      </c>
      <c r="C26" s="2" t="str">
        <f>IF($P26="","",VLOOKUP($D26,[1]Sheet1!$A$2:$M$6000,3,FALSE))</f>
        <v>YAŞAMSAL HÜSEYİN</v>
      </c>
      <c r="D26" s="1">
        <v>1801</v>
      </c>
      <c r="E26" s="1">
        <f>IF($P26="","",VLOOKUP($D26,[1]Sheet1!$A$2:$M$6000,9,FALSE))</f>
        <v>1983</v>
      </c>
      <c r="F26" s="1" t="str">
        <f t="shared" si="7"/>
        <v>KKTC</v>
      </c>
      <c r="G26" s="3">
        <f t="shared" si="8"/>
        <v>0</v>
      </c>
      <c r="H26" s="3">
        <f>IF($P26="","",VLOOKUP($D26,[1]Sheet1!$A$2:$M$6000,2,FALSE))</f>
        <v>0</v>
      </c>
      <c r="I26" s="1" t="str">
        <f>IF(IF($P26="","",VLOOKUP($D26,[1]Sheet1!$A$2:$M$6000,4,FALSE))="K","X","")</f>
        <v/>
      </c>
      <c r="J26" s="1" t="str">
        <f t="shared" si="2"/>
        <v/>
      </c>
      <c r="K26" s="3">
        <f>IF($P26="","",VLOOKUP($D26,[1]Sheet1!$A$2:$M$6000,6,FALSE))</f>
        <v>0</v>
      </c>
      <c r="L26" s="19">
        <f>IF($P26="","",VLOOKUP($D26,[1]Sheet1!$A$2:$M$6000,5,FALSE))</f>
        <v>1520</v>
      </c>
      <c r="M26" t="str">
        <f>IF(IF($P26="","",VLOOKUP($D26,[1]Sheet1!$A$2:$M$6000,13,FALSE))="Vizeli","",IF($P26="","",VLOOKUP($D26,[1]Sheet1!$A$2:$M$6000,13,FALSE)))</f>
        <v>Vizesiz</v>
      </c>
      <c r="O26" t="s">
        <v>78</v>
      </c>
      <c r="P26">
        <v>1801</v>
      </c>
      <c r="Q26" t="s">
        <v>79</v>
      </c>
      <c r="R26" t="s">
        <v>29</v>
      </c>
      <c r="AD26">
        <f t="shared" si="3"/>
        <v>0</v>
      </c>
      <c r="AE26">
        <f t="shared" si="4"/>
        <v>0</v>
      </c>
      <c r="AF26">
        <f t="shared" si="5"/>
        <v>1520</v>
      </c>
      <c r="AG26">
        <f t="shared" si="6"/>
        <v>1</v>
      </c>
    </row>
    <row r="27" spans="1:33" x14ac:dyDescent="0.35">
      <c r="A27" s="16"/>
      <c r="B27" s="16">
        <v>25</v>
      </c>
      <c r="C27" s="2" t="str">
        <f>IF($P27="","",VLOOKUP($D27,[1]Sheet1!$A$2:$M$6000,3,FALSE))</f>
        <v>SAYINER İLAYDA</v>
      </c>
      <c r="D27" s="1">
        <v>4487</v>
      </c>
      <c r="E27" s="1">
        <f>IF($P27="","",VLOOKUP($D27,[1]Sheet1!$A$2:$M$6000,9,FALSE))</f>
        <v>2008</v>
      </c>
      <c r="F27" s="1" t="str">
        <f t="shared" si="7"/>
        <v>KKTC</v>
      </c>
      <c r="G27" s="3">
        <f t="shared" si="8"/>
        <v>0</v>
      </c>
      <c r="H27" s="3">
        <f>IF($P27="","",VLOOKUP($D27,[1]Sheet1!$A$2:$M$6000,2,FALSE))</f>
        <v>0</v>
      </c>
      <c r="I27" s="1" t="str">
        <f>IF(IF($P27="","",VLOOKUP($D27,[1]Sheet1!$A$2:$M$6000,4,FALSE))="K","X","")</f>
        <v>X</v>
      </c>
      <c r="J27" s="1" t="str">
        <f t="shared" si="2"/>
        <v/>
      </c>
      <c r="K27" s="3">
        <f>IF($P27="","",VLOOKUP($D27,[1]Sheet1!$A$2:$M$6000,6,FALSE))</f>
        <v>0</v>
      </c>
      <c r="L27" s="19">
        <f>IF($P27="","",VLOOKUP($D27,[1]Sheet1!$A$2:$M$6000,5,FALSE))</f>
        <v>0</v>
      </c>
      <c r="M27" t="str">
        <f>IF(IF($P27="","",VLOOKUP($D27,[1]Sheet1!$A$2:$M$6000,13,FALSE))="Vizeli","",IF($P27="","",VLOOKUP($D27,[1]Sheet1!$A$2:$M$6000,13,FALSE)))</f>
        <v>Vizesiz</v>
      </c>
      <c r="O27" t="s">
        <v>80</v>
      </c>
      <c r="P27">
        <v>4487</v>
      </c>
      <c r="Q27" t="s">
        <v>81</v>
      </c>
      <c r="R27" t="s">
        <v>29</v>
      </c>
      <c r="U27" t="s">
        <v>32</v>
      </c>
      <c r="AD27">
        <f t="shared" si="3"/>
        <v>0</v>
      </c>
      <c r="AE27">
        <f t="shared" si="4"/>
        <v>0</v>
      </c>
      <c r="AF27">
        <f t="shared" si="5"/>
        <v>0</v>
      </c>
      <c r="AG27">
        <f t="shared" si="6"/>
        <v>0</v>
      </c>
    </row>
    <row r="28" spans="1:33" x14ac:dyDescent="0.35">
      <c r="A28" s="16"/>
      <c r="B28" s="16">
        <v>26</v>
      </c>
      <c r="C28" s="2" t="str">
        <f>IF($P28="","",VLOOKUP($D28,[1]Sheet1!$A$2:$M$6000,3,FALSE))</f>
        <v>KONNOLU NURGEN</v>
      </c>
      <c r="D28" s="1">
        <v>367</v>
      </c>
      <c r="E28" s="1">
        <f>IF($P28="","",VLOOKUP($D28,[1]Sheet1!$A$2:$M$6000,9,FALSE))</f>
        <v>1967</v>
      </c>
      <c r="F28" s="1" t="str">
        <f t="shared" si="7"/>
        <v>KKTC</v>
      </c>
      <c r="G28" s="3">
        <f t="shared" si="8"/>
        <v>0</v>
      </c>
      <c r="H28" s="3">
        <f>IF($P28="","",VLOOKUP($D28,[1]Sheet1!$A$2:$M$6000,2,FALSE))</f>
        <v>0</v>
      </c>
      <c r="I28" s="1" t="str">
        <f>IF(IF($P28="","",VLOOKUP($D28,[1]Sheet1!$A$2:$M$6000,4,FALSE))="K","X","")</f>
        <v>X</v>
      </c>
      <c r="J28" s="1" t="str">
        <f t="shared" si="2"/>
        <v/>
      </c>
      <c r="K28" s="3">
        <f>IF($P28="","",VLOOKUP($D28,[1]Sheet1!$A$2:$M$6000,6,FALSE))</f>
        <v>0</v>
      </c>
      <c r="L28" s="19">
        <f>IF($P28="","",VLOOKUP($D28,[1]Sheet1!$A$2:$M$6000,5,FALSE))</f>
        <v>1623</v>
      </c>
      <c r="M28" t="str">
        <f>IF(IF($P28="","",VLOOKUP($D28,[1]Sheet1!$A$2:$M$6000,13,FALSE))="Vizeli","",IF($P28="","",VLOOKUP($D28,[1]Sheet1!$A$2:$M$6000,13,FALSE)))</f>
        <v/>
      </c>
      <c r="O28" t="s">
        <v>82</v>
      </c>
      <c r="P28">
        <v>367</v>
      </c>
      <c r="Q28">
        <v>1967</v>
      </c>
      <c r="R28" t="s">
        <v>29</v>
      </c>
      <c r="U28" t="s">
        <v>32</v>
      </c>
      <c r="X28">
        <v>1633</v>
      </c>
      <c r="AD28">
        <f t="shared" si="3"/>
        <v>0</v>
      </c>
      <c r="AE28">
        <f t="shared" si="4"/>
        <v>0</v>
      </c>
      <c r="AF28">
        <f t="shared" si="5"/>
        <v>1623</v>
      </c>
      <c r="AG28">
        <f t="shared" si="6"/>
        <v>1</v>
      </c>
    </row>
    <row r="29" spans="1:33" x14ac:dyDescent="0.35">
      <c r="A29" s="16"/>
      <c r="B29" s="16">
        <v>27</v>
      </c>
      <c r="C29" s="2" t="str">
        <f>IF($P29="","",VLOOKUP($D29,[1]Sheet1!$A$2:$M$6000,3,FALSE))</f>
        <v>SERAKINCI RASMUSSEN ENVER</v>
      </c>
      <c r="D29" s="1">
        <v>4117</v>
      </c>
      <c r="E29" s="1">
        <f>IF($P29="","",VLOOKUP($D29,[1]Sheet1!$A$2:$M$6000,9,FALSE))</f>
        <v>2008</v>
      </c>
      <c r="F29" s="1" t="str">
        <f t="shared" si="7"/>
        <v>KKTC</v>
      </c>
      <c r="G29" s="3">
        <f t="shared" si="8"/>
        <v>0</v>
      </c>
      <c r="H29" s="3">
        <f>IF($P29="","",VLOOKUP($D29,[1]Sheet1!$A$2:$M$6000,2,FALSE))</f>
        <v>0</v>
      </c>
      <c r="I29" s="1" t="str">
        <f>IF(IF($P29="","",VLOOKUP($D29,[1]Sheet1!$A$2:$M$6000,4,FALSE))="K","X","")</f>
        <v/>
      </c>
      <c r="J29" s="1" t="str">
        <f t="shared" si="2"/>
        <v/>
      </c>
      <c r="K29" s="3">
        <f>IF($P29="","",VLOOKUP($D29,[1]Sheet1!$A$2:$M$6000,6,FALSE))</f>
        <v>0</v>
      </c>
      <c r="L29" s="19">
        <f>IF($P29="","",VLOOKUP($D29,[1]Sheet1!$A$2:$M$6000,5,FALSE))</f>
        <v>1629</v>
      </c>
      <c r="M29" t="str">
        <f>IF(IF($P29="","",VLOOKUP($D29,[1]Sheet1!$A$2:$M$6000,13,FALSE))="Vizeli","",IF($P29="","",VLOOKUP($D29,[1]Sheet1!$A$2:$M$6000,13,FALSE)))</f>
        <v>Vizesiz</v>
      </c>
      <c r="O29" t="s">
        <v>83</v>
      </c>
      <c r="P29">
        <v>4117</v>
      </c>
      <c r="Q29" t="s">
        <v>84</v>
      </c>
      <c r="R29" t="s">
        <v>29</v>
      </c>
      <c r="X29">
        <v>1376</v>
      </c>
      <c r="AD29">
        <f t="shared" si="3"/>
        <v>0</v>
      </c>
      <c r="AE29">
        <f t="shared" si="4"/>
        <v>0</v>
      </c>
      <c r="AF29">
        <f t="shared" si="5"/>
        <v>1629</v>
      </c>
      <c r="AG29">
        <f t="shared" si="6"/>
        <v>0</v>
      </c>
    </row>
    <row r="30" spans="1:33" ht="16" thickBot="1" x14ac:dyDescent="0.4">
      <c r="A30" s="16"/>
      <c r="B30" s="16">
        <v>28</v>
      </c>
      <c r="C30" s="2" t="str">
        <f>IF($P30="","",VLOOKUP($D30,[1]Sheet1!$A$2:$M$6000,3,FALSE))</f>
        <v>ÇAVUŞOĞLU BESİM</v>
      </c>
      <c r="D30" s="1">
        <v>4743</v>
      </c>
      <c r="E30" s="1">
        <f>IF($P30="","",VLOOKUP($D30,[1]Sheet1!$A$2:$M$6000,9,FALSE))</f>
        <v>2010</v>
      </c>
      <c r="F30" s="1" t="str">
        <f t="shared" si="7"/>
        <v>KKTC</v>
      </c>
      <c r="G30" s="3">
        <f t="shared" si="8"/>
        <v>0</v>
      </c>
      <c r="H30" s="3">
        <f>IF($P30="","",VLOOKUP($D30,[1]Sheet1!$A$2:$M$6000,2,FALSE))</f>
        <v>0</v>
      </c>
      <c r="I30" s="1" t="str">
        <f>IF(IF($P30="","",VLOOKUP($D30,[1]Sheet1!$A$2:$M$6000,4,FALSE))="K","X","")</f>
        <v/>
      </c>
      <c r="J30" s="1" t="str">
        <f t="shared" si="2"/>
        <v>X</v>
      </c>
      <c r="K30" s="3">
        <f>IF($P30="","",VLOOKUP($D30,[1]Sheet1!$A$2:$M$6000,6,FALSE))</f>
        <v>0</v>
      </c>
      <c r="L30" s="19">
        <f>IF($P30="","",VLOOKUP($D30,[1]Sheet1!$A$2:$M$6000,5,FALSE))</f>
        <v>0</v>
      </c>
      <c r="M30" t="str">
        <f>IF(IF($P30="","",VLOOKUP($D30,[1]Sheet1!$A$2:$M$6000,13,FALSE))="Vizeli","",IF($P30="","",VLOOKUP($D30,[1]Sheet1!$A$2:$M$6000,13,FALSE)))</f>
        <v/>
      </c>
      <c r="O30" t="s">
        <v>85</v>
      </c>
      <c r="P30">
        <v>4743</v>
      </c>
      <c r="Q30" t="s">
        <v>86</v>
      </c>
      <c r="R30" t="s">
        <v>29</v>
      </c>
      <c r="V30" t="s">
        <v>32</v>
      </c>
      <c r="AD30">
        <f t="shared" si="3"/>
        <v>0</v>
      </c>
      <c r="AE30">
        <f t="shared" si="4"/>
        <v>0</v>
      </c>
      <c r="AF30">
        <f t="shared" si="5"/>
        <v>0</v>
      </c>
      <c r="AG30">
        <f t="shared" si="6"/>
        <v>0</v>
      </c>
    </row>
    <row r="31" spans="1:33" ht="32.5" customHeight="1" thickBot="1" x14ac:dyDescent="0.4">
      <c r="A31" s="40" t="s">
        <v>11</v>
      </c>
      <c r="B31" s="41"/>
      <c r="C31" s="42"/>
      <c r="D31" s="43" t="s">
        <v>14</v>
      </c>
      <c r="E31" s="21"/>
      <c r="F31" s="27"/>
      <c r="G31" s="28"/>
      <c r="H31" s="28"/>
      <c r="I31" s="28"/>
      <c r="J31" s="28"/>
      <c r="K31" s="28"/>
      <c r="L31" s="29"/>
    </row>
    <row r="32" spans="1:33" s="9" customFormat="1" ht="31" customHeight="1" thickBot="1" x14ac:dyDescent="0.3">
      <c r="A32" s="23" t="s">
        <v>12</v>
      </c>
      <c r="B32" s="24"/>
      <c r="C32" s="25"/>
      <c r="D32" s="25"/>
      <c r="E32" s="26"/>
      <c r="F32" s="30"/>
      <c r="G32" s="31"/>
      <c r="H32" s="31"/>
      <c r="I32" s="31"/>
      <c r="J32" s="31"/>
      <c r="K32" s="31"/>
      <c r="L32" s="32"/>
      <c r="AD32"/>
    </row>
    <row r="33" spans="1:12" ht="31" customHeight="1" thickBot="1" x14ac:dyDescent="0.4">
      <c r="A33" s="33" t="s">
        <v>13</v>
      </c>
      <c r="B33" s="34"/>
      <c r="C33" s="35"/>
      <c r="D33" s="35"/>
      <c r="E33" s="36"/>
      <c r="F33" s="37"/>
      <c r="G33" s="38"/>
      <c r="H33" s="38"/>
      <c r="I33" s="38"/>
      <c r="J33" s="38"/>
      <c r="K33" s="38"/>
      <c r="L33" s="39"/>
    </row>
  </sheetData>
  <mergeCells count="8">
    <mergeCell ref="A1:L1"/>
    <mergeCell ref="A32:E32"/>
    <mergeCell ref="F31:L31"/>
    <mergeCell ref="F32:L32"/>
    <mergeCell ref="A33:E33"/>
    <mergeCell ref="F33:L33"/>
    <mergeCell ref="A31:C31"/>
    <mergeCell ref="D31:E31"/>
  </mergeCells>
  <phoneticPr fontId="0" type="noConversion"/>
  <conditionalFormatting sqref="F1:G2 F31:G1048576 F3 H1:H1048576">
    <cfRule type="cellIs" dxfId="16" priority="44" operator="equal">
      <formula>0</formula>
    </cfRule>
  </conditionalFormatting>
  <conditionalFormatting sqref="E3">
    <cfRule type="cellIs" dxfId="15" priority="42" operator="equal">
      <formula>0</formula>
    </cfRule>
  </conditionalFormatting>
  <conditionalFormatting sqref="C3:C30">
    <cfRule type="expression" dxfId="14" priority="11">
      <formula>$D3=""</formula>
    </cfRule>
    <cfRule type="cellIs" dxfId="13" priority="37" operator="notEqual">
      <formula>$O3</formula>
    </cfRule>
  </conditionalFormatting>
  <conditionalFormatting sqref="H3:H30">
    <cfRule type="expression" dxfId="12" priority="8">
      <formula>$D3=""</formula>
    </cfRule>
    <cfRule type="cellIs" dxfId="11" priority="35" operator="notEqual">
      <formula>$T3</formula>
    </cfRule>
  </conditionalFormatting>
  <conditionalFormatting sqref="I2">
    <cfRule type="expression" dxfId="10" priority="31">
      <formula>$AD$2&gt;0</formula>
    </cfRule>
  </conditionalFormatting>
  <conditionalFormatting sqref="J2">
    <cfRule type="expression" dxfId="9" priority="30">
      <formula>$AE$2&gt;0</formula>
    </cfRule>
  </conditionalFormatting>
  <conditionalFormatting sqref="K3:K30">
    <cfRule type="expression" dxfId="8" priority="18">
      <formula>$D3=""</formula>
    </cfRule>
    <cfRule type="cellIs" dxfId="7" priority="29" operator="notEqual">
      <formula>$W3</formula>
    </cfRule>
  </conditionalFormatting>
  <conditionalFormatting sqref="L3:L30">
    <cfRule type="expression" dxfId="6" priority="17">
      <formula>$D3=""</formula>
    </cfRule>
    <cfRule type="expression" dxfId="5" priority="21">
      <formula>$AG3&gt;0</formula>
    </cfRule>
    <cfRule type="cellIs" dxfId="4" priority="28" operator="notEqual">
      <formula>$X3</formula>
    </cfRule>
  </conditionalFormatting>
  <conditionalFormatting sqref="F4:F30">
    <cfRule type="cellIs" dxfId="3" priority="27" operator="equal">
      <formula>0</formula>
    </cfRule>
  </conditionalFormatting>
  <conditionalFormatting sqref="E4:E30">
    <cfRule type="cellIs" dxfId="2" priority="26" operator="equal">
      <formula>0</formula>
    </cfRule>
  </conditionalFormatting>
  <conditionalFormatting sqref="G3">
    <cfRule type="cellIs" dxfId="1" priority="3" operator="equal">
      <formula>0</formula>
    </cfRule>
  </conditionalFormatting>
  <conditionalFormatting sqref="G4:G30">
    <cfRule type="cellIs" dxfId="0" priority="2" operator="equal">
      <formula>0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2025-02-22T20:26:18Z</dcterms:modified>
</cp:coreProperties>
</file>